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D:\#WPS\潮的云文档\4长期保存\知识点\"/>
    </mc:Choice>
  </mc:AlternateContent>
  <xr:revisionPtr revIDLastSave="0" documentId="13_ncr:1_{CC90F4AE-2D1E-48CB-8401-811FB090BEB5}" xr6:coauthVersionLast="45" xr6:coauthVersionMax="45" xr10:uidLastSave="{00000000-0000-0000-0000-000000000000}"/>
  <workbookProtection workbookAlgorithmName="SHA-512" workbookHashValue="DNlLRXyaVwjG+X4CuMpP9UTcWas0GWGjxqGHzI3sVQRBQPfPKkQJ+ZE6NcUFgyf3jckdzZUiYvuj0Wg9ZtWqew==" workbookSaltValue="JjMxA4P/I9WlqIB/kNpovA==" workbookSpinCount="100000" lockStructure="1"/>
  <bookViews>
    <workbookView xWindow="-108" yWindow="-108" windowWidth="23256" windowHeight="12720" xr2:uid="{00000000-000D-0000-FFFF-FFFF00000000}"/>
  </bookViews>
  <sheets>
    <sheet name="任务清单" sheetId="1" r:id="rId1"/>
    <sheet name="甘特图" sheetId="4" r:id="rId2"/>
    <sheet name="统计" sheetId="5" r:id="rId3"/>
    <sheet name="数据源" sheetId="2" r:id="rId4"/>
    <sheet name="作者" sheetId="6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6" i="1"/>
  <c r="H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2" i="1"/>
  <c r="F3" i="1" l="1"/>
  <c r="F4" i="1"/>
  <c r="F5" i="1"/>
  <c r="H5" i="1" s="1"/>
  <c r="F6" i="1"/>
  <c r="F7" i="1"/>
  <c r="H7" i="1" s="1"/>
  <c r="F8" i="1"/>
  <c r="F9" i="1"/>
  <c r="H9" i="1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2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F8" i="5" l="1"/>
  <c r="F9" i="5"/>
  <c r="F7" i="5"/>
  <c r="F11" i="5"/>
  <c r="F10" i="5"/>
  <c r="F12" i="5"/>
  <c r="F4" i="5" l="1"/>
  <c r="F3" i="5"/>
  <c r="F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2" i="5"/>
  <c r="B5" i="5" l="1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2" i="5"/>
  <c r="B4" i="5" l="1"/>
  <c r="B2" i="5"/>
  <c r="B3" i="5"/>
</calcChain>
</file>

<file path=xl/sharedStrings.xml><?xml version="1.0" encoding="utf-8"?>
<sst xmlns="http://schemas.openxmlformats.org/spreadsheetml/2006/main" count="53" uniqueCount="46">
  <si>
    <t>ID</t>
  </si>
  <si>
    <t>任务</t>
  </si>
  <si>
    <t>责任人</t>
  </si>
  <si>
    <t>开始时间</t>
  </si>
  <si>
    <t>预计结束时间</t>
  </si>
  <si>
    <t>当前完成%</t>
  </si>
  <si>
    <t>工期</t>
    <phoneticPr fontId="1" type="noConversion"/>
  </si>
  <si>
    <t>负责人</t>
    <phoneticPr fontId="2" type="noConversion"/>
  </si>
  <si>
    <t>工作量汇总</t>
    <phoneticPr fontId="2" type="noConversion"/>
  </si>
  <si>
    <t>备注</t>
    <phoneticPr fontId="1" type="noConversion"/>
  </si>
  <si>
    <t>延期</t>
    <phoneticPr fontId="1" type="noConversion"/>
  </si>
  <si>
    <t>姓名：</t>
    <phoneticPr fontId="4" type="noConversion"/>
  </si>
  <si>
    <t>陈建潮</t>
    <phoneticPr fontId="4" type="noConversion"/>
  </si>
  <si>
    <t>联系方式：</t>
    <phoneticPr fontId="4" type="noConversion"/>
  </si>
  <si>
    <t>18417315@qq.com</t>
    <phoneticPr fontId="4" type="noConversion"/>
  </si>
  <si>
    <t>张三</t>
  </si>
  <si>
    <t>张三</t>
    <phoneticPr fontId="1" type="noConversion"/>
  </si>
  <si>
    <t>李四</t>
  </si>
  <si>
    <t>李四</t>
    <phoneticPr fontId="1" type="noConversion"/>
  </si>
  <si>
    <t>王五</t>
  </si>
  <si>
    <t>王五</t>
    <phoneticPr fontId="1" type="noConversion"/>
  </si>
  <si>
    <t>首页</t>
  </si>
  <si>
    <t>我的订单</t>
  </si>
  <si>
    <t>购物车</t>
  </si>
  <si>
    <t>点评管理</t>
  </si>
  <si>
    <t>公告管理</t>
  </si>
  <si>
    <t>订单管理</t>
  </si>
  <si>
    <t>员工管理</t>
  </si>
  <si>
    <t>用户管理</t>
  </si>
  <si>
    <t>书本管理</t>
  </si>
  <si>
    <t>预计剩余工期</t>
    <phoneticPr fontId="1" type="noConversion"/>
  </si>
  <si>
    <t>延期汇总</t>
    <phoneticPr fontId="2" type="noConversion"/>
  </si>
  <si>
    <t>进行中</t>
    <phoneticPr fontId="2" type="noConversion"/>
  </si>
  <si>
    <t>已完成</t>
    <phoneticPr fontId="2" type="noConversion"/>
  </si>
  <si>
    <t>未开始</t>
    <phoneticPr fontId="2" type="noConversion"/>
  </si>
  <si>
    <t>任务状态统计</t>
    <phoneticPr fontId="2" type="noConversion"/>
  </si>
  <si>
    <t>数量</t>
    <phoneticPr fontId="2" type="noConversion"/>
  </si>
  <si>
    <t>预计剩余时间</t>
  </si>
  <si>
    <t>已进行时间</t>
    <phoneticPr fontId="2" type="noConversion"/>
  </si>
  <si>
    <t>项目总体时间</t>
    <phoneticPr fontId="2" type="noConversion"/>
  </si>
  <si>
    <t>预计结束时间</t>
    <phoneticPr fontId="2" type="noConversion"/>
  </si>
  <si>
    <t>当前时间</t>
    <phoneticPr fontId="2" type="noConversion"/>
  </si>
  <si>
    <t>项目开始时间</t>
    <phoneticPr fontId="2" type="noConversion"/>
  </si>
  <si>
    <t>项目时间统计</t>
    <phoneticPr fontId="2" type="noConversion"/>
  </si>
  <si>
    <t>天数</t>
    <phoneticPr fontId="2" type="noConversion"/>
  </si>
  <si>
    <t>剩余时间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</si>
</sst>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yyyy&quot;年&quot;m&quot;月&quot;d&quot;日&quot;;@"/>
    <numFmt numFmtId="177" formatCode="0_);[Red]\(0\)"/>
    <numFmt numFmtId="178" formatCode="0_ "/>
  </numFmts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5" fillId="0" borderId="0" xfId="1">
      <alignment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常规" xfId="0" builtinId="0"/>
    <cellStyle name="超链接" xfId="1" builtinId="8"/>
  </cellStyles>
  <dxfs count="6"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DA65"/>
        </patternFill>
      </fill>
    </dxf>
    <dxf>
      <font>
        <color rgb="FF9C0006"/>
      </font>
      <fill>
        <patternFill>
          <bgColor rgb="FFFFD13F"/>
        </patternFill>
      </fill>
    </dxf>
    <dxf>
      <fill>
        <patternFill>
          <bgColor rgb="FFA3F193"/>
        </patternFill>
      </fill>
    </dxf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5"/>
      <tableStyleElement type="headerRow" dxfId="4"/>
    </tableStyle>
  </tableStyles>
  <colors>
    <mruColors>
      <color rgb="FFFFD13F"/>
      <color rgb="FFFFDA65"/>
      <color rgb="FFFFFF99"/>
      <color rgb="FFA3F193"/>
      <color rgb="FFF87477"/>
      <color rgb="FFFFFF66"/>
      <color rgb="FFFB56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任务清单!$D$1</c:f>
              <c:strCache>
                <c:ptCount val="1"/>
                <c:pt idx="0">
                  <c:v>开始时间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任务清单!$A$2:$B$26</c:f>
              <c:multiLvlStrCache>
                <c:ptCount val="9"/>
                <c:lvl>
                  <c:pt idx="0">
                    <c:v>首页</c:v>
                  </c:pt>
                  <c:pt idx="1">
                    <c:v>我的订单</c:v>
                  </c:pt>
                  <c:pt idx="2">
                    <c:v>购物车</c:v>
                  </c:pt>
                  <c:pt idx="3">
                    <c:v>点评管理</c:v>
                  </c:pt>
                  <c:pt idx="4">
                    <c:v>公告管理</c:v>
                  </c:pt>
                  <c:pt idx="5">
                    <c:v>订单管理</c:v>
                  </c:pt>
                  <c:pt idx="6">
                    <c:v>员工管理</c:v>
                  </c:pt>
                  <c:pt idx="7">
                    <c:v>用户管理</c:v>
                  </c:pt>
                  <c:pt idx="8">
                    <c:v>书本管理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任务清单!$D$2:$D$100</c:f>
              <c:numCache>
                <c:formatCode>yyyy"年"m"月"d"日";@</c:formatCode>
                <c:ptCount val="99"/>
                <c:pt idx="0">
                  <c:v>43833</c:v>
                </c:pt>
                <c:pt idx="1">
                  <c:v>43837</c:v>
                </c:pt>
                <c:pt idx="2">
                  <c:v>43839</c:v>
                </c:pt>
                <c:pt idx="3">
                  <c:v>43846</c:v>
                </c:pt>
                <c:pt idx="4">
                  <c:v>43847</c:v>
                </c:pt>
                <c:pt idx="5">
                  <c:v>43842</c:v>
                </c:pt>
                <c:pt idx="6">
                  <c:v>43849</c:v>
                </c:pt>
                <c:pt idx="7">
                  <c:v>43833</c:v>
                </c:pt>
                <c:pt idx="8">
                  <c:v>43851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C-4684-9637-3577ADB0AC58}"/>
            </c:ext>
          </c:extLst>
        </c:ser>
        <c:ser>
          <c:idx val="1"/>
          <c:order val="1"/>
          <c:tx>
            <c:strRef>
              <c:f>任务清单!$E$1</c:f>
              <c:strCache>
                <c:ptCount val="1"/>
                <c:pt idx="0">
                  <c:v>工期</c:v>
                </c:pt>
              </c:strCache>
            </c:strRef>
          </c:tx>
          <c:spPr>
            <a:solidFill>
              <a:srgbClr val="92D050"/>
            </a:solidFill>
            <a:ln w="6350">
              <a:noFill/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38100" tIns="0" rIns="38100" bIns="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Ref>
                <c:f>任务清单!$I$2:$I$100</c:f>
                <c:numCache>
                  <c:formatCode>General</c:formatCode>
                  <c:ptCount val="99"/>
                  <c:pt idx="0">
                    <c:v>1</c:v>
                  </c:pt>
                  <c:pt idx="2">
                    <c:v>2</c:v>
                  </c:pt>
                </c:numCache>
              </c:numRef>
            </c:plus>
            <c:minus>
              <c:numRef>
                <c:f>任务清单!$K$2:$K$100</c:f>
                <c:numCache>
                  <c:formatCode>General</c:formatCode>
                  <c:ptCount val="99"/>
                  <c:pt idx="0">
                    <c:v>0</c:v>
                  </c:pt>
                  <c:pt idx="1">
                    <c:v>1.5</c:v>
                  </c:pt>
                  <c:pt idx="2">
                    <c:v>2.1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4</c:v>
                  </c:pt>
                  <c:pt idx="7">
                    <c:v>1</c:v>
                  </c:pt>
                  <c:pt idx="8">
                    <c:v>2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  <c:pt idx="70">
                    <c:v>0</c:v>
                  </c:pt>
                  <c:pt idx="71">
                    <c:v>0</c:v>
                  </c:pt>
                  <c:pt idx="72">
                    <c:v>0</c:v>
                  </c:pt>
                  <c:pt idx="73">
                    <c:v>0</c:v>
                  </c:pt>
                  <c:pt idx="74">
                    <c:v>0</c:v>
                  </c:pt>
                  <c:pt idx="75">
                    <c:v>0</c:v>
                  </c:pt>
                  <c:pt idx="76">
                    <c:v>0</c:v>
                  </c:pt>
                  <c:pt idx="77">
                    <c:v>0</c:v>
                  </c:pt>
                  <c:pt idx="78">
                    <c:v>0</c:v>
                  </c:pt>
                  <c:pt idx="79">
                    <c:v>0</c:v>
                  </c:pt>
                  <c:pt idx="80">
                    <c:v>0</c:v>
                  </c:pt>
                  <c:pt idx="81">
                    <c:v>0</c:v>
                  </c:pt>
                  <c:pt idx="82">
                    <c:v>0</c:v>
                  </c:pt>
                  <c:pt idx="83">
                    <c:v>0</c:v>
                  </c:pt>
                  <c:pt idx="84">
                    <c:v>0</c:v>
                  </c:pt>
                  <c:pt idx="85">
                    <c:v>0</c:v>
                  </c:pt>
                  <c:pt idx="86">
                    <c:v>0</c:v>
                  </c:pt>
                  <c:pt idx="87">
                    <c:v>0</c:v>
                  </c:pt>
                  <c:pt idx="88">
                    <c:v>0</c:v>
                  </c:pt>
                  <c:pt idx="89">
                    <c:v>0</c:v>
                  </c:pt>
                  <c:pt idx="90">
                    <c:v>0</c:v>
                  </c:pt>
                  <c:pt idx="91">
                    <c:v>0</c:v>
                  </c:pt>
                  <c:pt idx="92">
                    <c:v>0</c:v>
                  </c:pt>
                  <c:pt idx="93">
                    <c:v>0</c:v>
                  </c:pt>
                  <c:pt idx="94">
                    <c:v>0</c:v>
                  </c:pt>
                  <c:pt idx="95">
                    <c:v>0</c:v>
                  </c:pt>
                  <c:pt idx="96">
                    <c:v>0</c:v>
                  </c:pt>
                  <c:pt idx="97">
                    <c:v>0</c:v>
                  </c:pt>
                  <c:pt idx="98">
                    <c:v>0</c:v>
                  </c:pt>
                </c:numCache>
              </c:numRef>
            </c:minus>
            <c:spPr>
              <a:noFill/>
              <a:ln w="50800" cap="flat" cmpd="sng" algn="ctr">
                <a:solidFill>
                  <a:srgbClr val="FF0000"/>
                </a:solidFill>
                <a:prstDash val="sysDash"/>
                <a:round/>
                <a:headEnd type="stealth" w="med" len="med"/>
                <a:tailEnd type="none"/>
              </a:ln>
              <a:effectLst/>
            </c:spPr>
          </c:errBars>
          <c:cat>
            <c:multiLvlStrRef>
              <c:f>任务清单!$A$2:$B$26</c:f>
              <c:multiLvlStrCache>
                <c:ptCount val="9"/>
                <c:lvl>
                  <c:pt idx="0">
                    <c:v>首页</c:v>
                  </c:pt>
                  <c:pt idx="1">
                    <c:v>我的订单</c:v>
                  </c:pt>
                  <c:pt idx="2">
                    <c:v>购物车</c:v>
                  </c:pt>
                  <c:pt idx="3">
                    <c:v>点评管理</c:v>
                  </c:pt>
                  <c:pt idx="4">
                    <c:v>公告管理</c:v>
                  </c:pt>
                  <c:pt idx="5">
                    <c:v>订单管理</c:v>
                  </c:pt>
                  <c:pt idx="6">
                    <c:v>员工管理</c:v>
                  </c:pt>
                  <c:pt idx="7">
                    <c:v>用户管理</c:v>
                  </c:pt>
                  <c:pt idx="8">
                    <c:v>书本管理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任务清单!$E$2:$E$100</c:f>
              <c:numCache>
                <c:formatCode>0_);[Red]\(0\)</c:formatCode>
                <c:ptCount val="99"/>
                <c:pt idx="0">
                  <c:v>4</c:v>
                </c:pt>
                <c:pt idx="1">
                  <c:v>2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C-4684-9637-3577ADB0AC58}"/>
            </c:ext>
          </c:extLst>
        </c:ser>
        <c:ser>
          <c:idx val="2"/>
          <c:order val="2"/>
          <c:tx>
            <c:strRef>
              <c:f>任务清单!$I$1</c:f>
              <c:strCache>
                <c:ptCount val="1"/>
                <c:pt idx="0">
                  <c:v>延期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任务清单!$I$2:$I$100</c:f>
              <c:numCache>
                <c:formatCode>0_ </c:formatCode>
                <c:ptCount val="99"/>
                <c:pt idx="0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3C-4684-9637-3577ADB0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673585160"/>
        <c:axId val="673591392"/>
      </c:barChart>
      <c:scatterChart>
        <c:scatterStyle val="lineMarker"/>
        <c:varyColors val="0"/>
        <c:ser>
          <c:idx val="3"/>
          <c:order val="3"/>
          <c:tx>
            <c:strRef>
              <c:f>统计!$E$11</c:f>
              <c:strCache>
                <c:ptCount val="1"/>
                <c:pt idx="0">
                  <c:v>当前时间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845771144278642E-2"/>
                  <c:y val="0"/>
                </c:manualLayout>
              </c:layout>
              <c:spPr>
                <a:solidFill>
                  <a:srgbClr val="1F497D">
                    <a:lumMod val="40000"/>
                    <a:lumOff val="60000"/>
                    <a:alpha val="50000"/>
                  </a:srgbClr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0FD-481B-9EED-23DD2FEE95E7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errBars>
            <c:errDir val="x"/>
            <c:errBarType val="both"/>
            <c:errValType val="fixedVal"/>
            <c:noEndCap val="0"/>
            <c:val val="0.5"/>
            <c:spPr>
              <a:noFill/>
              <a:ln w="38100" cap="flat" cmpd="sng" algn="ctr">
                <a:solidFill>
                  <a:srgbClr val="00B0F0"/>
                </a:solidFill>
                <a:round/>
              </a:ln>
              <a:effectLst/>
            </c:spPr>
          </c:errBars>
          <c:errBars>
            <c:errDir val="y"/>
            <c:errBarType val="minus"/>
            <c:errValType val="fixedVal"/>
            <c:noEndCap val="0"/>
            <c:val val="1"/>
            <c:spPr>
              <a:noFill/>
              <a:ln w="38100" cap="flat" cmpd="sng" algn="ctr">
                <a:solidFill>
                  <a:schemeClr val="tx2">
                    <a:lumMod val="60000"/>
                    <a:lumOff val="40000"/>
                  </a:schemeClr>
                </a:solidFill>
                <a:prstDash val="dashDot"/>
                <a:round/>
              </a:ln>
              <a:effectLst/>
            </c:spPr>
          </c:errBars>
          <c:xVal>
            <c:numRef>
              <c:f>统计!$F$11</c:f>
              <c:numCache>
                <c:formatCode>yyyy"年"m"月"d"日";@</c:formatCode>
                <c:ptCount val="1"/>
                <c:pt idx="0">
                  <c:v>43858.717802777777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0FD-481B-9EED-23DD2FEE9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631592"/>
        <c:axId val="607634216"/>
      </c:scatterChart>
      <c:catAx>
        <c:axId val="673585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3591392"/>
        <c:crosses val="autoZero"/>
        <c:auto val="1"/>
        <c:lblAlgn val="ctr"/>
        <c:lblOffset val="100"/>
        <c:noMultiLvlLbl val="0"/>
      </c:catAx>
      <c:valAx>
        <c:axId val="673591392"/>
        <c:scaling>
          <c:orientation val="minMax"/>
          <c:min val="4383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&quot;年&quot;m&quot;月&quot;d&quot;日&quot;;@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3585160"/>
        <c:crosses val="autoZero"/>
        <c:crossBetween val="between"/>
        <c:majorUnit val="5"/>
        <c:minorUnit val="0.4"/>
      </c:valAx>
      <c:valAx>
        <c:axId val="607634216"/>
        <c:scaling>
          <c:orientation val="minMax"/>
          <c:max val="1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607631592"/>
        <c:crosses val="max"/>
        <c:crossBetween val="midCat"/>
      </c:valAx>
      <c:valAx>
        <c:axId val="607631592"/>
        <c:scaling>
          <c:orientation val="minMax"/>
        </c:scaling>
        <c:delete val="1"/>
        <c:axPos val="b"/>
        <c:numFmt formatCode="yyyy&quot;年&quot;m&quot;月&quot;d&quot;日&quot;;@" sourceLinked="1"/>
        <c:majorTickMark val="out"/>
        <c:minorTickMark val="none"/>
        <c:tickLblPos val="nextTo"/>
        <c:crossAx val="607634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38100</xdr:rowOff>
    </xdr:from>
    <xdr:to>
      <xdr:col>20</xdr:col>
      <xdr:colOff>464820</xdr:colOff>
      <xdr:row>156</xdr:row>
      <xdr:rowOff>53340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BA881CF8-2ADE-47C9-B511-1AA881329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1841731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workbookViewId="0">
      <selection activeCell="H5" sqref="H5"/>
    </sheetView>
  </sheetViews>
  <sheetFormatPr defaultColWidth="9" defaultRowHeight="14.4" x14ac:dyDescent="0.25"/>
  <cols>
    <col min="1" max="1" width="5.44140625" style="1" customWidth="1"/>
    <col min="2" max="2" width="29.44140625" style="2" customWidth="1"/>
    <col min="3" max="3" width="7.44140625" style="2" customWidth="1"/>
    <col min="4" max="4" width="15" style="3" customWidth="1"/>
    <col min="5" max="5" width="5.88671875" style="4" customWidth="1"/>
    <col min="6" max="6" width="15.109375" style="3" customWidth="1"/>
    <col min="7" max="7" width="11.6640625" style="5" customWidth="1"/>
    <col min="8" max="8" width="9.88671875" style="5" customWidth="1"/>
    <col min="9" max="9" width="7.77734375" style="6" customWidth="1"/>
    <col min="10" max="10" width="43.6640625" customWidth="1"/>
    <col min="11" max="11" width="6" style="1" customWidth="1"/>
  </cols>
  <sheetData>
    <row r="1" spans="1:11" x14ac:dyDescent="0.25">
      <c r="A1" s="7" t="s">
        <v>0</v>
      </c>
      <c r="B1" s="8" t="s">
        <v>1</v>
      </c>
      <c r="C1" s="8" t="s">
        <v>2</v>
      </c>
      <c r="D1" s="9" t="s">
        <v>3</v>
      </c>
      <c r="E1" s="10" t="s">
        <v>6</v>
      </c>
      <c r="F1" s="9" t="s">
        <v>4</v>
      </c>
      <c r="G1" s="11" t="s">
        <v>5</v>
      </c>
      <c r="H1" s="11" t="s">
        <v>45</v>
      </c>
      <c r="I1" s="12" t="s">
        <v>10</v>
      </c>
      <c r="J1" s="7" t="s">
        <v>9</v>
      </c>
      <c r="K1" s="7" t="s">
        <v>30</v>
      </c>
    </row>
    <row r="2" spans="1:11" x14ac:dyDescent="0.25">
      <c r="A2" s="1">
        <v>1</v>
      </c>
      <c r="B2" s="2" t="s">
        <v>21</v>
      </c>
      <c r="C2" s="2" t="s">
        <v>15</v>
      </c>
      <c r="D2" s="3">
        <v>43833</v>
      </c>
      <c r="E2" s="5">
        <v>4</v>
      </c>
      <c r="F2" s="3">
        <f>IF(ISBLANK(D2),"",D2+(E2-1))</f>
        <v>43836</v>
      </c>
      <c r="G2" s="5">
        <v>100</v>
      </c>
      <c r="H2" s="5">
        <f ca="1">IF(ISBLANK(D2),"",IF(NOW()&gt;F2,0,DATEDIF(NOW(),F2,"d")))</f>
        <v>0</v>
      </c>
      <c r="I2" s="6">
        <v>1</v>
      </c>
      <c r="K2" s="1">
        <f>IF(ISBLANK(D2),"",E2*(100-G2)/100)</f>
        <v>0</v>
      </c>
    </row>
    <row r="3" spans="1:11" x14ac:dyDescent="0.25">
      <c r="A3" s="1">
        <v>2</v>
      </c>
      <c r="B3" s="2" t="s">
        <v>22</v>
      </c>
      <c r="C3" s="2" t="s">
        <v>17</v>
      </c>
      <c r="D3" s="3">
        <v>43837</v>
      </c>
      <c r="E3" s="5">
        <v>2</v>
      </c>
      <c r="F3" s="3">
        <f t="shared" ref="F3:F66" si="0">IF(ISBLANK(D3),"",D3+(E3-1))</f>
        <v>43838</v>
      </c>
      <c r="G3" s="5">
        <v>25</v>
      </c>
      <c r="H3" s="5">
        <f t="shared" ref="H3:H66" ca="1" si="1">IF(ISBLANK(D3),"",IF(NOW()&gt;F3,0,DATEDIF(NOW(),F3,"d")))</f>
        <v>0</v>
      </c>
      <c r="K3" s="1">
        <f t="shared" ref="K3:K66" si="2">IF(ISBLANK(D3),"",E3*(100-G3)/100)</f>
        <v>1.5</v>
      </c>
    </row>
    <row r="4" spans="1:11" x14ac:dyDescent="0.25">
      <c r="A4" s="1">
        <v>3</v>
      </c>
      <c r="B4" s="2" t="s">
        <v>23</v>
      </c>
      <c r="C4" s="2" t="s">
        <v>19</v>
      </c>
      <c r="D4" s="3">
        <v>43839</v>
      </c>
      <c r="E4" s="5">
        <v>7</v>
      </c>
      <c r="F4" s="3">
        <f t="shared" si="0"/>
        <v>43845</v>
      </c>
      <c r="G4" s="5">
        <v>70</v>
      </c>
      <c r="H4" s="5">
        <f t="shared" ca="1" si="1"/>
        <v>0</v>
      </c>
      <c r="I4" s="6">
        <v>2</v>
      </c>
      <c r="K4" s="1">
        <f t="shared" si="2"/>
        <v>2.1</v>
      </c>
    </row>
    <row r="5" spans="1:11" x14ac:dyDescent="0.25">
      <c r="A5" s="1">
        <v>4</v>
      </c>
      <c r="B5" s="2" t="s">
        <v>24</v>
      </c>
      <c r="C5" s="2" t="s">
        <v>15</v>
      </c>
      <c r="D5" s="3">
        <v>43846</v>
      </c>
      <c r="E5" s="5">
        <v>1</v>
      </c>
      <c r="F5" s="3">
        <f t="shared" si="0"/>
        <v>43846</v>
      </c>
      <c r="G5" s="5">
        <v>0</v>
      </c>
      <c r="H5" s="5">
        <f t="shared" ca="1" si="1"/>
        <v>0</v>
      </c>
      <c r="K5" s="1">
        <f t="shared" si="2"/>
        <v>1</v>
      </c>
    </row>
    <row r="6" spans="1:11" x14ac:dyDescent="0.25">
      <c r="A6" s="1">
        <v>5</v>
      </c>
      <c r="B6" s="2" t="s">
        <v>25</v>
      </c>
      <c r="C6" s="2" t="s">
        <v>15</v>
      </c>
      <c r="D6" s="3">
        <v>43847</v>
      </c>
      <c r="E6" s="5">
        <v>1</v>
      </c>
      <c r="F6" s="3">
        <f t="shared" si="0"/>
        <v>43847</v>
      </c>
      <c r="G6" s="5">
        <v>0</v>
      </c>
      <c r="H6" s="5">
        <f t="shared" ca="1" si="1"/>
        <v>0</v>
      </c>
      <c r="K6" s="1">
        <f t="shared" si="2"/>
        <v>1</v>
      </c>
    </row>
    <row r="7" spans="1:11" x14ac:dyDescent="0.25">
      <c r="A7" s="1">
        <v>6</v>
      </c>
      <c r="B7" s="2" t="s">
        <v>26</v>
      </c>
      <c r="C7" s="2" t="s">
        <v>17</v>
      </c>
      <c r="D7" s="3">
        <v>43842</v>
      </c>
      <c r="E7" s="5">
        <v>1</v>
      </c>
      <c r="F7" s="3">
        <f t="shared" si="0"/>
        <v>43842</v>
      </c>
      <c r="G7" s="5">
        <v>0</v>
      </c>
      <c r="H7" s="5">
        <f t="shared" ca="1" si="1"/>
        <v>0</v>
      </c>
      <c r="K7" s="1">
        <f t="shared" si="2"/>
        <v>1</v>
      </c>
    </row>
    <row r="8" spans="1:11" x14ac:dyDescent="0.25">
      <c r="A8" s="1">
        <v>7</v>
      </c>
      <c r="B8" s="2" t="s">
        <v>27</v>
      </c>
      <c r="C8" s="2" t="s">
        <v>17</v>
      </c>
      <c r="D8" s="3">
        <v>43849</v>
      </c>
      <c r="E8" s="5">
        <v>4</v>
      </c>
      <c r="F8" s="3">
        <f t="shared" si="0"/>
        <v>43852</v>
      </c>
      <c r="G8" s="5">
        <v>0</v>
      </c>
      <c r="H8" s="5">
        <f t="shared" ca="1" si="1"/>
        <v>0</v>
      </c>
      <c r="K8" s="1">
        <f t="shared" si="2"/>
        <v>4</v>
      </c>
    </row>
    <row r="9" spans="1:11" x14ac:dyDescent="0.25">
      <c r="A9" s="1">
        <v>8</v>
      </c>
      <c r="B9" s="2" t="s">
        <v>28</v>
      </c>
      <c r="C9" s="2" t="s">
        <v>19</v>
      </c>
      <c r="D9" s="3">
        <v>43833</v>
      </c>
      <c r="E9" s="5">
        <v>1</v>
      </c>
      <c r="F9" s="3">
        <f t="shared" si="0"/>
        <v>43833</v>
      </c>
      <c r="G9" s="5">
        <v>0</v>
      </c>
      <c r="H9" s="5">
        <f t="shared" ca="1" si="1"/>
        <v>0</v>
      </c>
      <c r="K9" s="1">
        <f t="shared" si="2"/>
        <v>1</v>
      </c>
    </row>
    <row r="10" spans="1:11" x14ac:dyDescent="0.25">
      <c r="A10" s="1">
        <v>9</v>
      </c>
      <c r="B10" s="2" t="s">
        <v>29</v>
      </c>
      <c r="C10" s="2" t="s">
        <v>15</v>
      </c>
      <c r="D10" s="3">
        <v>43851</v>
      </c>
      <c r="E10" s="5">
        <v>2</v>
      </c>
      <c r="F10" s="3">
        <f t="shared" si="0"/>
        <v>43852</v>
      </c>
      <c r="G10" s="5">
        <v>0</v>
      </c>
      <c r="H10" s="5">
        <f t="shared" ca="1" si="1"/>
        <v>0</v>
      </c>
      <c r="K10" s="1">
        <f t="shared" si="2"/>
        <v>2</v>
      </c>
    </row>
    <row r="11" spans="1:11" x14ac:dyDescent="0.25">
      <c r="E11" s="5" t="str">
        <f t="shared" ref="E11:E66" si="3">IF(ISBLANK(D11),"",DATEDIF(D11,F11,"d")+1)</f>
        <v/>
      </c>
      <c r="F11" s="3" t="str">
        <f t="shared" si="0"/>
        <v/>
      </c>
      <c r="H11" s="5" t="str">
        <f t="shared" ca="1" si="1"/>
        <v/>
      </c>
      <c r="K11" s="1" t="str">
        <f t="shared" si="2"/>
        <v/>
      </c>
    </row>
    <row r="12" spans="1:11" x14ac:dyDescent="0.25">
      <c r="E12" s="5" t="str">
        <f t="shared" si="3"/>
        <v/>
      </c>
      <c r="F12" s="3" t="str">
        <f t="shared" si="0"/>
        <v/>
      </c>
      <c r="H12" s="5" t="str">
        <f t="shared" ca="1" si="1"/>
        <v/>
      </c>
      <c r="K12" s="1" t="str">
        <f t="shared" si="2"/>
        <v/>
      </c>
    </row>
    <row r="13" spans="1:11" x14ac:dyDescent="0.25">
      <c r="E13" s="5" t="str">
        <f t="shared" si="3"/>
        <v/>
      </c>
      <c r="F13" s="3" t="str">
        <f t="shared" si="0"/>
        <v/>
      </c>
      <c r="H13" s="5" t="str">
        <f t="shared" ca="1" si="1"/>
        <v/>
      </c>
      <c r="K13" s="1" t="str">
        <f t="shared" si="2"/>
        <v/>
      </c>
    </row>
    <row r="14" spans="1:11" x14ac:dyDescent="0.25">
      <c r="E14" s="5" t="str">
        <f t="shared" si="3"/>
        <v/>
      </c>
      <c r="F14" s="3" t="str">
        <f t="shared" si="0"/>
        <v/>
      </c>
      <c r="H14" s="5" t="str">
        <f t="shared" ca="1" si="1"/>
        <v/>
      </c>
      <c r="K14" s="1" t="str">
        <f t="shared" si="2"/>
        <v/>
      </c>
    </row>
    <row r="15" spans="1:11" x14ac:dyDescent="0.25">
      <c r="E15" s="5" t="str">
        <f t="shared" si="3"/>
        <v/>
      </c>
      <c r="F15" s="3" t="str">
        <f t="shared" si="0"/>
        <v/>
      </c>
      <c r="H15" s="5" t="str">
        <f t="shared" ca="1" si="1"/>
        <v/>
      </c>
      <c r="K15" s="1" t="str">
        <f t="shared" si="2"/>
        <v/>
      </c>
    </row>
    <row r="16" spans="1:11" x14ac:dyDescent="0.25">
      <c r="E16" s="5" t="str">
        <f t="shared" si="3"/>
        <v/>
      </c>
      <c r="F16" s="3" t="str">
        <f t="shared" si="0"/>
        <v/>
      </c>
      <c r="H16" s="5" t="str">
        <f t="shared" ca="1" si="1"/>
        <v/>
      </c>
      <c r="K16" s="1" t="str">
        <f t="shared" si="2"/>
        <v/>
      </c>
    </row>
    <row r="17" spans="5:11" x14ac:dyDescent="0.25">
      <c r="E17" s="5" t="str">
        <f t="shared" si="3"/>
        <v/>
      </c>
      <c r="F17" s="3" t="str">
        <f t="shared" si="0"/>
        <v/>
      </c>
      <c r="H17" s="5" t="str">
        <f t="shared" ca="1" si="1"/>
        <v/>
      </c>
      <c r="K17" s="1" t="str">
        <f t="shared" si="2"/>
        <v/>
      </c>
    </row>
    <row r="18" spans="5:11" x14ac:dyDescent="0.25">
      <c r="E18" s="5" t="str">
        <f t="shared" si="3"/>
        <v/>
      </c>
      <c r="F18" s="3" t="str">
        <f t="shared" si="0"/>
        <v/>
      </c>
      <c r="H18" s="5" t="str">
        <f t="shared" ca="1" si="1"/>
        <v/>
      </c>
      <c r="K18" s="1" t="str">
        <f t="shared" si="2"/>
        <v/>
      </c>
    </row>
    <row r="19" spans="5:11" x14ac:dyDescent="0.25">
      <c r="E19" s="5" t="str">
        <f t="shared" si="3"/>
        <v/>
      </c>
      <c r="F19" s="3" t="str">
        <f t="shared" si="0"/>
        <v/>
      </c>
      <c r="H19" s="5" t="str">
        <f t="shared" ca="1" si="1"/>
        <v/>
      </c>
      <c r="K19" s="1" t="str">
        <f t="shared" si="2"/>
        <v/>
      </c>
    </row>
    <row r="20" spans="5:11" x14ac:dyDescent="0.25">
      <c r="E20" s="5" t="str">
        <f t="shared" si="3"/>
        <v/>
      </c>
      <c r="F20" s="3" t="str">
        <f t="shared" si="0"/>
        <v/>
      </c>
      <c r="H20" s="5" t="str">
        <f t="shared" ca="1" si="1"/>
        <v/>
      </c>
      <c r="K20" s="1" t="str">
        <f t="shared" si="2"/>
        <v/>
      </c>
    </row>
    <row r="21" spans="5:11" x14ac:dyDescent="0.25">
      <c r="E21" s="5" t="str">
        <f t="shared" si="3"/>
        <v/>
      </c>
      <c r="F21" s="3" t="str">
        <f t="shared" si="0"/>
        <v/>
      </c>
      <c r="H21" s="5" t="str">
        <f t="shared" ca="1" si="1"/>
        <v/>
      </c>
      <c r="K21" s="1" t="str">
        <f t="shared" si="2"/>
        <v/>
      </c>
    </row>
    <row r="22" spans="5:11" x14ac:dyDescent="0.25">
      <c r="E22" s="5" t="str">
        <f t="shared" si="3"/>
        <v/>
      </c>
      <c r="F22" s="3" t="str">
        <f t="shared" si="0"/>
        <v/>
      </c>
      <c r="H22" s="5" t="str">
        <f t="shared" ca="1" si="1"/>
        <v/>
      </c>
      <c r="K22" s="1" t="str">
        <f t="shared" si="2"/>
        <v/>
      </c>
    </row>
    <row r="23" spans="5:11" x14ac:dyDescent="0.25">
      <c r="E23" s="5" t="str">
        <f t="shared" si="3"/>
        <v/>
      </c>
      <c r="F23" s="3" t="str">
        <f t="shared" si="0"/>
        <v/>
      </c>
      <c r="H23" s="5" t="str">
        <f t="shared" ca="1" si="1"/>
        <v/>
      </c>
      <c r="K23" s="1" t="str">
        <f t="shared" si="2"/>
        <v/>
      </c>
    </row>
    <row r="24" spans="5:11" x14ac:dyDescent="0.25">
      <c r="E24" s="5" t="str">
        <f t="shared" si="3"/>
        <v/>
      </c>
      <c r="F24" s="3" t="str">
        <f t="shared" si="0"/>
        <v/>
      </c>
      <c r="H24" s="5" t="str">
        <f t="shared" ca="1" si="1"/>
        <v/>
      </c>
      <c r="K24" s="1" t="str">
        <f t="shared" si="2"/>
        <v/>
      </c>
    </row>
    <row r="25" spans="5:11" x14ac:dyDescent="0.25">
      <c r="E25" s="5" t="str">
        <f t="shared" si="3"/>
        <v/>
      </c>
      <c r="F25" s="3" t="str">
        <f t="shared" si="0"/>
        <v/>
      </c>
      <c r="H25" s="5" t="str">
        <f t="shared" ca="1" si="1"/>
        <v/>
      </c>
      <c r="K25" s="1" t="str">
        <f t="shared" si="2"/>
        <v/>
      </c>
    </row>
    <row r="26" spans="5:11" x14ac:dyDescent="0.25">
      <c r="E26" s="5" t="str">
        <f t="shared" si="3"/>
        <v/>
      </c>
      <c r="F26" s="3" t="str">
        <f t="shared" si="0"/>
        <v/>
      </c>
      <c r="H26" s="5" t="str">
        <f t="shared" ca="1" si="1"/>
        <v/>
      </c>
      <c r="K26" s="1" t="str">
        <f t="shared" si="2"/>
        <v/>
      </c>
    </row>
    <row r="27" spans="5:11" x14ac:dyDescent="0.25">
      <c r="E27" s="5" t="str">
        <f t="shared" si="3"/>
        <v/>
      </c>
      <c r="F27" s="3" t="str">
        <f t="shared" si="0"/>
        <v/>
      </c>
      <c r="H27" s="5" t="str">
        <f t="shared" ca="1" si="1"/>
        <v/>
      </c>
      <c r="K27" s="1" t="str">
        <f t="shared" si="2"/>
        <v/>
      </c>
    </row>
    <row r="28" spans="5:11" x14ac:dyDescent="0.25">
      <c r="E28" s="5" t="str">
        <f t="shared" si="3"/>
        <v/>
      </c>
      <c r="F28" s="3" t="str">
        <f t="shared" si="0"/>
        <v/>
      </c>
      <c r="H28" s="5" t="str">
        <f t="shared" ca="1" si="1"/>
        <v/>
      </c>
      <c r="K28" s="1" t="str">
        <f t="shared" si="2"/>
        <v/>
      </c>
    </row>
    <row r="29" spans="5:11" x14ac:dyDescent="0.25">
      <c r="E29" s="5" t="str">
        <f t="shared" si="3"/>
        <v/>
      </c>
      <c r="F29" s="3" t="str">
        <f t="shared" si="0"/>
        <v/>
      </c>
      <c r="H29" s="5" t="str">
        <f t="shared" ca="1" si="1"/>
        <v/>
      </c>
      <c r="K29" s="1" t="str">
        <f t="shared" si="2"/>
        <v/>
      </c>
    </row>
    <row r="30" spans="5:11" x14ac:dyDescent="0.25">
      <c r="E30" s="5" t="str">
        <f t="shared" si="3"/>
        <v/>
      </c>
      <c r="F30" s="3" t="str">
        <f t="shared" si="0"/>
        <v/>
      </c>
      <c r="H30" s="5" t="str">
        <f t="shared" ca="1" si="1"/>
        <v/>
      </c>
      <c r="K30" s="1" t="str">
        <f t="shared" si="2"/>
        <v/>
      </c>
    </row>
    <row r="31" spans="5:11" x14ac:dyDescent="0.25">
      <c r="E31" s="5" t="str">
        <f t="shared" si="3"/>
        <v/>
      </c>
      <c r="F31" s="3" t="str">
        <f t="shared" si="0"/>
        <v/>
      </c>
      <c r="H31" s="5" t="str">
        <f t="shared" ca="1" si="1"/>
        <v/>
      </c>
      <c r="K31" s="1" t="str">
        <f t="shared" si="2"/>
        <v/>
      </c>
    </row>
    <row r="32" spans="5:11" x14ac:dyDescent="0.25">
      <c r="E32" s="5" t="str">
        <f t="shared" si="3"/>
        <v/>
      </c>
      <c r="F32" s="3" t="str">
        <f t="shared" si="0"/>
        <v/>
      </c>
      <c r="H32" s="5" t="str">
        <f t="shared" ca="1" si="1"/>
        <v/>
      </c>
      <c r="K32" s="1" t="str">
        <f t="shared" si="2"/>
        <v/>
      </c>
    </row>
    <row r="33" spans="5:11" x14ac:dyDescent="0.25">
      <c r="E33" s="5" t="str">
        <f t="shared" si="3"/>
        <v/>
      </c>
      <c r="F33" s="3" t="str">
        <f t="shared" si="0"/>
        <v/>
      </c>
      <c r="H33" s="5" t="str">
        <f t="shared" ca="1" si="1"/>
        <v/>
      </c>
      <c r="K33" s="1" t="str">
        <f t="shared" si="2"/>
        <v/>
      </c>
    </row>
    <row r="34" spans="5:11" x14ac:dyDescent="0.25">
      <c r="E34" s="5" t="str">
        <f t="shared" si="3"/>
        <v/>
      </c>
      <c r="F34" s="3" t="str">
        <f t="shared" si="0"/>
        <v/>
      </c>
      <c r="H34" s="5" t="str">
        <f t="shared" ca="1" si="1"/>
        <v/>
      </c>
      <c r="K34" s="1" t="str">
        <f t="shared" si="2"/>
        <v/>
      </c>
    </row>
    <row r="35" spans="5:11" x14ac:dyDescent="0.25">
      <c r="E35" s="5" t="str">
        <f t="shared" si="3"/>
        <v/>
      </c>
      <c r="F35" s="3" t="str">
        <f t="shared" si="0"/>
        <v/>
      </c>
      <c r="H35" s="5" t="str">
        <f t="shared" ca="1" si="1"/>
        <v/>
      </c>
      <c r="K35" s="1" t="str">
        <f t="shared" si="2"/>
        <v/>
      </c>
    </row>
    <row r="36" spans="5:11" x14ac:dyDescent="0.25">
      <c r="E36" s="5" t="str">
        <f t="shared" si="3"/>
        <v/>
      </c>
      <c r="F36" s="3" t="str">
        <f t="shared" si="0"/>
        <v/>
      </c>
      <c r="H36" s="5" t="str">
        <f t="shared" ca="1" si="1"/>
        <v/>
      </c>
      <c r="K36" s="1" t="str">
        <f t="shared" si="2"/>
        <v/>
      </c>
    </row>
    <row r="37" spans="5:11" x14ac:dyDescent="0.25">
      <c r="E37" s="5" t="str">
        <f t="shared" si="3"/>
        <v/>
      </c>
      <c r="F37" s="3" t="str">
        <f t="shared" si="0"/>
        <v/>
      </c>
      <c r="H37" s="5" t="str">
        <f t="shared" ca="1" si="1"/>
        <v/>
      </c>
      <c r="K37" s="1" t="str">
        <f t="shared" si="2"/>
        <v/>
      </c>
    </row>
    <row r="38" spans="5:11" x14ac:dyDescent="0.25">
      <c r="E38" s="5" t="str">
        <f t="shared" si="3"/>
        <v/>
      </c>
      <c r="F38" s="3" t="str">
        <f t="shared" si="0"/>
        <v/>
      </c>
      <c r="H38" s="5" t="str">
        <f t="shared" ca="1" si="1"/>
        <v/>
      </c>
      <c r="K38" s="1" t="str">
        <f t="shared" si="2"/>
        <v/>
      </c>
    </row>
    <row r="39" spans="5:11" x14ac:dyDescent="0.25">
      <c r="E39" s="5" t="str">
        <f t="shared" si="3"/>
        <v/>
      </c>
      <c r="F39" s="3" t="str">
        <f t="shared" si="0"/>
        <v/>
      </c>
      <c r="H39" s="5" t="str">
        <f t="shared" ca="1" si="1"/>
        <v/>
      </c>
      <c r="K39" s="1" t="str">
        <f t="shared" si="2"/>
        <v/>
      </c>
    </row>
    <row r="40" spans="5:11" x14ac:dyDescent="0.25">
      <c r="E40" s="5" t="str">
        <f t="shared" si="3"/>
        <v/>
      </c>
      <c r="F40" s="3" t="str">
        <f t="shared" si="0"/>
        <v/>
      </c>
      <c r="H40" s="5" t="str">
        <f t="shared" ca="1" si="1"/>
        <v/>
      </c>
      <c r="K40" s="1" t="str">
        <f t="shared" si="2"/>
        <v/>
      </c>
    </row>
    <row r="41" spans="5:11" x14ac:dyDescent="0.25">
      <c r="E41" s="5" t="str">
        <f t="shared" si="3"/>
        <v/>
      </c>
      <c r="F41" s="3" t="str">
        <f t="shared" si="0"/>
        <v/>
      </c>
      <c r="H41" s="5" t="str">
        <f t="shared" ca="1" si="1"/>
        <v/>
      </c>
      <c r="K41" s="1" t="str">
        <f t="shared" si="2"/>
        <v/>
      </c>
    </row>
    <row r="42" spans="5:11" x14ac:dyDescent="0.25">
      <c r="E42" s="5" t="str">
        <f t="shared" si="3"/>
        <v/>
      </c>
      <c r="F42" s="3" t="str">
        <f t="shared" si="0"/>
        <v/>
      </c>
      <c r="H42" s="5" t="str">
        <f t="shared" ca="1" si="1"/>
        <v/>
      </c>
      <c r="K42" s="1" t="str">
        <f t="shared" si="2"/>
        <v/>
      </c>
    </row>
    <row r="43" spans="5:11" x14ac:dyDescent="0.25">
      <c r="E43" s="5" t="str">
        <f t="shared" si="3"/>
        <v/>
      </c>
      <c r="F43" s="3" t="str">
        <f t="shared" si="0"/>
        <v/>
      </c>
      <c r="H43" s="5" t="str">
        <f t="shared" ca="1" si="1"/>
        <v/>
      </c>
      <c r="K43" s="1" t="str">
        <f t="shared" si="2"/>
        <v/>
      </c>
    </row>
    <row r="44" spans="5:11" x14ac:dyDescent="0.25">
      <c r="E44" s="5" t="str">
        <f t="shared" si="3"/>
        <v/>
      </c>
      <c r="F44" s="3" t="str">
        <f t="shared" si="0"/>
        <v/>
      </c>
      <c r="H44" s="5" t="str">
        <f t="shared" ca="1" si="1"/>
        <v/>
      </c>
      <c r="K44" s="1" t="str">
        <f t="shared" si="2"/>
        <v/>
      </c>
    </row>
    <row r="45" spans="5:11" x14ac:dyDescent="0.25">
      <c r="E45" s="5" t="str">
        <f t="shared" si="3"/>
        <v/>
      </c>
      <c r="F45" s="3" t="str">
        <f t="shared" si="0"/>
        <v/>
      </c>
      <c r="H45" s="5" t="str">
        <f t="shared" ca="1" si="1"/>
        <v/>
      </c>
      <c r="K45" s="1" t="str">
        <f t="shared" si="2"/>
        <v/>
      </c>
    </row>
    <row r="46" spans="5:11" x14ac:dyDescent="0.25">
      <c r="E46" s="5" t="str">
        <f t="shared" si="3"/>
        <v/>
      </c>
      <c r="F46" s="3" t="str">
        <f t="shared" si="0"/>
        <v/>
      </c>
      <c r="H46" s="5" t="str">
        <f t="shared" ca="1" si="1"/>
        <v/>
      </c>
      <c r="K46" s="1" t="str">
        <f t="shared" si="2"/>
        <v/>
      </c>
    </row>
    <row r="47" spans="5:11" x14ac:dyDescent="0.25">
      <c r="E47" s="5" t="str">
        <f t="shared" si="3"/>
        <v/>
      </c>
      <c r="F47" s="3" t="str">
        <f t="shared" si="0"/>
        <v/>
      </c>
      <c r="H47" s="5" t="str">
        <f t="shared" ca="1" si="1"/>
        <v/>
      </c>
      <c r="K47" s="1" t="str">
        <f t="shared" si="2"/>
        <v/>
      </c>
    </row>
    <row r="48" spans="5:11" x14ac:dyDescent="0.25">
      <c r="E48" s="5" t="str">
        <f t="shared" si="3"/>
        <v/>
      </c>
      <c r="F48" s="3" t="str">
        <f t="shared" si="0"/>
        <v/>
      </c>
      <c r="H48" s="5" t="str">
        <f t="shared" ca="1" si="1"/>
        <v/>
      </c>
      <c r="K48" s="1" t="str">
        <f t="shared" si="2"/>
        <v/>
      </c>
    </row>
    <row r="49" spans="5:11" x14ac:dyDescent="0.25">
      <c r="E49" s="5" t="str">
        <f t="shared" si="3"/>
        <v/>
      </c>
      <c r="F49" s="3" t="str">
        <f t="shared" si="0"/>
        <v/>
      </c>
      <c r="H49" s="5" t="str">
        <f t="shared" ca="1" si="1"/>
        <v/>
      </c>
      <c r="K49" s="1" t="str">
        <f t="shared" si="2"/>
        <v/>
      </c>
    </row>
    <row r="50" spans="5:11" x14ac:dyDescent="0.25">
      <c r="E50" s="5" t="str">
        <f t="shared" si="3"/>
        <v/>
      </c>
      <c r="F50" s="3" t="str">
        <f t="shared" si="0"/>
        <v/>
      </c>
      <c r="H50" s="5" t="str">
        <f t="shared" ca="1" si="1"/>
        <v/>
      </c>
      <c r="K50" s="1" t="str">
        <f t="shared" si="2"/>
        <v/>
      </c>
    </row>
    <row r="51" spans="5:11" x14ac:dyDescent="0.25">
      <c r="E51" s="5" t="str">
        <f t="shared" si="3"/>
        <v/>
      </c>
      <c r="F51" s="3" t="str">
        <f t="shared" si="0"/>
        <v/>
      </c>
      <c r="H51" s="5" t="str">
        <f t="shared" ca="1" si="1"/>
        <v/>
      </c>
      <c r="K51" s="1" t="str">
        <f t="shared" si="2"/>
        <v/>
      </c>
    </row>
    <row r="52" spans="5:11" x14ac:dyDescent="0.25">
      <c r="E52" s="5" t="str">
        <f t="shared" si="3"/>
        <v/>
      </c>
      <c r="F52" s="3" t="str">
        <f t="shared" si="0"/>
        <v/>
      </c>
      <c r="H52" s="5" t="str">
        <f t="shared" ca="1" si="1"/>
        <v/>
      </c>
      <c r="K52" s="1" t="str">
        <f t="shared" si="2"/>
        <v/>
      </c>
    </row>
    <row r="53" spans="5:11" x14ac:dyDescent="0.25">
      <c r="E53" s="5" t="str">
        <f t="shared" si="3"/>
        <v/>
      </c>
      <c r="F53" s="3" t="str">
        <f t="shared" si="0"/>
        <v/>
      </c>
      <c r="H53" s="5" t="str">
        <f t="shared" ca="1" si="1"/>
        <v/>
      </c>
      <c r="K53" s="1" t="str">
        <f t="shared" si="2"/>
        <v/>
      </c>
    </row>
    <row r="54" spans="5:11" x14ac:dyDescent="0.25">
      <c r="E54" s="5" t="str">
        <f t="shared" si="3"/>
        <v/>
      </c>
      <c r="F54" s="3" t="str">
        <f t="shared" si="0"/>
        <v/>
      </c>
      <c r="H54" s="5" t="str">
        <f t="shared" ca="1" si="1"/>
        <v/>
      </c>
      <c r="K54" s="1" t="str">
        <f t="shared" si="2"/>
        <v/>
      </c>
    </row>
    <row r="55" spans="5:11" x14ac:dyDescent="0.25">
      <c r="E55" s="5" t="str">
        <f t="shared" si="3"/>
        <v/>
      </c>
      <c r="F55" s="3" t="str">
        <f t="shared" si="0"/>
        <v/>
      </c>
      <c r="H55" s="5" t="str">
        <f t="shared" ca="1" si="1"/>
        <v/>
      </c>
      <c r="K55" s="1" t="str">
        <f t="shared" si="2"/>
        <v/>
      </c>
    </row>
    <row r="56" spans="5:11" x14ac:dyDescent="0.25">
      <c r="E56" s="5" t="str">
        <f t="shared" si="3"/>
        <v/>
      </c>
      <c r="F56" s="3" t="str">
        <f t="shared" si="0"/>
        <v/>
      </c>
      <c r="H56" s="5" t="str">
        <f t="shared" ca="1" si="1"/>
        <v/>
      </c>
      <c r="K56" s="1" t="str">
        <f t="shared" si="2"/>
        <v/>
      </c>
    </row>
    <row r="57" spans="5:11" x14ac:dyDescent="0.25">
      <c r="E57" s="5" t="str">
        <f t="shared" si="3"/>
        <v/>
      </c>
      <c r="F57" s="3" t="str">
        <f t="shared" si="0"/>
        <v/>
      </c>
      <c r="H57" s="5" t="str">
        <f t="shared" ca="1" si="1"/>
        <v/>
      </c>
      <c r="K57" s="1" t="str">
        <f t="shared" si="2"/>
        <v/>
      </c>
    </row>
    <row r="58" spans="5:11" x14ac:dyDescent="0.25">
      <c r="E58" s="5" t="str">
        <f t="shared" si="3"/>
        <v/>
      </c>
      <c r="F58" s="3" t="str">
        <f t="shared" si="0"/>
        <v/>
      </c>
      <c r="H58" s="5" t="str">
        <f t="shared" ca="1" si="1"/>
        <v/>
      </c>
      <c r="K58" s="1" t="str">
        <f t="shared" si="2"/>
        <v/>
      </c>
    </row>
    <row r="59" spans="5:11" x14ac:dyDescent="0.25">
      <c r="E59" s="5" t="str">
        <f t="shared" si="3"/>
        <v/>
      </c>
      <c r="F59" s="3" t="str">
        <f t="shared" si="0"/>
        <v/>
      </c>
      <c r="H59" s="5" t="str">
        <f t="shared" ca="1" si="1"/>
        <v/>
      </c>
      <c r="K59" s="1" t="str">
        <f t="shared" si="2"/>
        <v/>
      </c>
    </row>
    <row r="60" spans="5:11" x14ac:dyDescent="0.25">
      <c r="E60" s="5" t="str">
        <f t="shared" si="3"/>
        <v/>
      </c>
      <c r="F60" s="3" t="str">
        <f t="shared" si="0"/>
        <v/>
      </c>
      <c r="H60" s="5" t="str">
        <f t="shared" ca="1" si="1"/>
        <v/>
      </c>
      <c r="K60" s="1" t="str">
        <f t="shared" si="2"/>
        <v/>
      </c>
    </row>
    <row r="61" spans="5:11" x14ac:dyDescent="0.25">
      <c r="E61" s="5" t="str">
        <f t="shared" si="3"/>
        <v/>
      </c>
      <c r="F61" s="3" t="str">
        <f t="shared" si="0"/>
        <v/>
      </c>
      <c r="H61" s="5" t="str">
        <f t="shared" ca="1" si="1"/>
        <v/>
      </c>
      <c r="K61" s="1" t="str">
        <f t="shared" si="2"/>
        <v/>
      </c>
    </row>
    <row r="62" spans="5:11" x14ac:dyDescent="0.25">
      <c r="E62" s="5" t="str">
        <f t="shared" si="3"/>
        <v/>
      </c>
      <c r="F62" s="3" t="str">
        <f t="shared" si="0"/>
        <v/>
      </c>
      <c r="H62" s="5" t="str">
        <f t="shared" ca="1" si="1"/>
        <v/>
      </c>
      <c r="K62" s="1" t="str">
        <f t="shared" si="2"/>
        <v/>
      </c>
    </row>
    <row r="63" spans="5:11" x14ac:dyDescent="0.25">
      <c r="E63" s="5" t="str">
        <f t="shared" si="3"/>
        <v/>
      </c>
      <c r="F63" s="3" t="str">
        <f t="shared" si="0"/>
        <v/>
      </c>
      <c r="H63" s="5" t="str">
        <f t="shared" ca="1" si="1"/>
        <v/>
      </c>
      <c r="K63" s="1" t="str">
        <f t="shared" si="2"/>
        <v/>
      </c>
    </row>
    <row r="64" spans="5:11" x14ac:dyDescent="0.25">
      <c r="E64" s="5" t="str">
        <f t="shared" si="3"/>
        <v/>
      </c>
      <c r="F64" s="3" t="str">
        <f t="shared" si="0"/>
        <v/>
      </c>
      <c r="H64" s="5" t="str">
        <f t="shared" ca="1" si="1"/>
        <v/>
      </c>
      <c r="K64" s="1" t="str">
        <f t="shared" si="2"/>
        <v/>
      </c>
    </row>
    <row r="65" spans="5:11" x14ac:dyDescent="0.25">
      <c r="E65" s="5" t="str">
        <f t="shared" si="3"/>
        <v/>
      </c>
      <c r="F65" s="3" t="str">
        <f t="shared" si="0"/>
        <v/>
      </c>
      <c r="H65" s="5" t="str">
        <f t="shared" ca="1" si="1"/>
        <v/>
      </c>
      <c r="K65" s="1" t="str">
        <f t="shared" si="2"/>
        <v/>
      </c>
    </row>
    <row r="66" spans="5:11" x14ac:dyDescent="0.25">
      <c r="E66" s="5" t="str">
        <f t="shared" si="3"/>
        <v/>
      </c>
      <c r="F66" s="3" t="str">
        <f t="shared" si="0"/>
        <v/>
      </c>
      <c r="H66" s="5" t="str">
        <f t="shared" ca="1" si="1"/>
        <v/>
      </c>
      <c r="K66" s="1" t="str">
        <f t="shared" si="2"/>
        <v/>
      </c>
    </row>
    <row r="67" spans="5:11" x14ac:dyDescent="0.25">
      <c r="E67" s="5" t="str">
        <f t="shared" ref="E67:E100" si="4">IF(ISBLANK(D67),"",DATEDIF(D67,F67,"d")+1)</f>
        <v/>
      </c>
      <c r="F67" s="3" t="str">
        <f t="shared" ref="F67:F100" si="5">IF(ISBLANK(D67),"",D67+(E67-1))</f>
        <v/>
      </c>
      <c r="H67" s="5" t="str">
        <f t="shared" ref="H67:H100" ca="1" si="6">IF(ISBLANK(D67),"",IF(NOW()&gt;F67,0,DATEDIF(NOW(),F67,"d")))</f>
        <v/>
      </c>
      <c r="K67" s="1" t="str">
        <f t="shared" ref="K67:K100" si="7">IF(ISBLANK(D67),"",E67*(100-G67)/100)</f>
        <v/>
      </c>
    </row>
    <row r="68" spans="5:11" x14ac:dyDescent="0.25">
      <c r="E68" s="5" t="str">
        <f t="shared" si="4"/>
        <v/>
      </c>
      <c r="F68" s="3" t="str">
        <f t="shared" si="5"/>
        <v/>
      </c>
      <c r="H68" s="5" t="str">
        <f t="shared" ca="1" si="6"/>
        <v/>
      </c>
      <c r="K68" s="1" t="str">
        <f t="shared" si="7"/>
        <v/>
      </c>
    </row>
    <row r="69" spans="5:11" x14ac:dyDescent="0.25">
      <c r="E69" s="5" t="str">
        <f t="shared" si="4"/>
        <v/>
      </c>
      <c r="F69" s="3" t="str">
        <f t="shared" si="5"/>
        <v/>
      </c>
      <c r="H69" s="5" t="str">
        <f t="shared" ca="1" si="6"/>
        <v/>
      </c>
      <c r="K69" s="1" t="str">
        <f t="shared" si="7"/>
        <v/>
      </c>
    </row>
    <row r="70" spans="5:11" x14ac:dyDescent="0.25">
      <c r="E70" s="5" t="str">
        <f t="shared" si="4"/>
        <v/>
      </c>
      <c r="F70" s="3" t="str">
        <f t="shared" si="5"/>
        <v/>
      </c>
      <c r="H70" s="5" t="str">
        <f t="shared" ca="1" si="6"/>
        <v/>
      </c>
      <c r="K70" s="1" t="str">
        <f t="shared" si="7"/>
        <v/>
      </c>
    </row>
    <row r="71" spans="5:11" x14ac:dyDescent="0.25">
      <c r="E71" s="5" t="str">
        <f t="shared" si="4"/>
        <v/>
      </c>
      <c r="F71" s="3" t="str">
        <f t="shared" si="5"/>
        <v/>
      </c>
      <c r="H71" s="5" t="str">
        <f t="shared" ca="1" si="6"/>
        <v/>
      </c>
      <c r="K71" s="1" t="str">
        <f t="shared" si="7"/>
        <v/>
      </c>
    </row>
    <row r="72" spans="5:11" x14ac:dyDescent="0.25">
      <c r="E72" s="5" t="str">
        <f t="shared" si="4"/>
        <v/>
      </c>
      <c r="F72" s="3" t="str">
        <f t="shared" si="5"/>
        <v/>
      </c>
      <c r="H72" s="5" t="str">
        <f t="shared" ca="1" si="6"/>
        <v/>
      </c>
      <c r="K72" s="1" t="str">
        <f t="shared" si="7"/>
        <v/>
      </c>
    </row>
    <row r="73" spans="5:11" x14ac:dyDescent="0.25">
      <c r="E73" s="5" t="str">
        <f t="shared" si="4"/>
        <v/>
      </c>
      <c r="F73" s="3" t="str">
        <f t="shared" si="5"/>
        <v/>
      </c>
      <c r="H73" s="5" t="str">
        <f t="shared" ca="1" si="6"/>
        <v/>
      </c>
      <c r="K73" s="1" t="str">
        <f t="shared" si="7"/>
        <v/>
      </c>
    </row>
    <row r="74" spans="5:11" x14ac:dyDescent="0.25">
      <c r="E74" s="5" t="str">
        <f t="shared" si="4"/>
        <v/>
      </c>
      <c r="F74" s="3" t="str">
        <f t="shared" si="5"/>
        <v/>
      </c>
      <c r="H74" s="5" t="str">
        <f t="shared" ca="1" si="6"/>
        <v/>
      </c>
      <c r="K74" s="1" t="str">
        <f t="shared" si="7"/>
        <v/>
      </c>
    </row>
    <row r="75" spans="5:11" x14ac:dyDescent="0.25">
      <c r="E75" s="5" t="str">
        <f t="shared" si="4"/>
        <v/>
      </c>
      <c r="F75" s="3" t="str">
        <f t="shared" si="5"/>
        <v/>
      </c>
      <c r="H75" s="5" t="str">
        <f t="shared" ca="1" si="6"/>
        <v/>
      </c>
      <c r="K75" s="1" t="str">
        <f t="shared" si="7"/>
        <v/>
      </c>
    </row>
    <row r="76" spans="5:11" x14ac:dyDescent="0.25">
      <c r="E76" s="5" t="str">
        <f t="shared" si="4"/>
        <v/>
      </c>
      <c r="F76" s="3" t="str">
        <f t="shared" si="5"/>
        <v/>
      </c>
      <c r="H76" s="5" t="str">
        <f t="shared" ca="1" si="6"/>
        <v/>
      </c>
      <c r="K76" s="1" t="str">
        <f t="shared" si="7"/>
        <v/>
      </c>
    </row>
    <row r="77" spans="5:11" x14ac:dyDescent="0.25">
      <c r="E77" s="5" t="str">
        <f t="shared" si="4"/>
        <v/>
      </c>
      <c r="F77" s="3" t="str">
        <f t="shared" si="5"/>
        <v/>
      </c>
      <c r="H77" s="5" t="str">
        <f t="shared" ca="1" si="6"/>
        <v/>
      </c>
      <c r="K77" s="1" t="str">
        <f t="shared" si="7"/>
        <v/>
      </c>
    </row>
    <row r="78" spans="5:11" x14ac:dyDescent="0.25">
      <c r="E78" s="5" t="str">
        <f t="shared" si="4"/>
        <v/>
      </c>
      <c r="F78" s="3" t="str">
        <f t="shared" si="5"/>
        <v/>
      </c>
      <c r="H78" s="5" t="str">
        <f t="shared" ca="1" si="6"/>
        <v/>
      </c>
      <c r="K78" s="1" t="str">
        <f t="shared" si="7"/>
        <v/>
      </c>
    </row>
    <row r="79" spans="5:11" x14ac:dyDescent="0.25">
      <c r="E79" s="5" t="str">
        <f t="shared" si="4"/>
        <v/>
      </c>
      <c r="F79" s="3" t="str">
        <f t="shared" si="5"/>
        <v/>
      </c>
      <c r="H79" s="5" t="str">
        <f t="shared" ca="1" si="6"/>
        <v/>
      </c>
      <c r="K79" s="1" t="str">
        <f t="shared" si="7"/>
        <v/>
      </c>
    </row>
    <row r="80" spans="5:11" x14ac:dyDescent="0.25">
      <c r="E80" s="5" t="str">
        <f t="shared" si="4"/>
        <v/>
      </c>
      <c r="F80" s="3" t="str">
        <f t="shared" si="5"/>
        <v/>
      </c>
      <c r="H80" s="5" t="str">
        <f t="shared" ca="1" si="6"/>
        <v/>
      </c>
      <c r="K80" s="1" t="str">
        <f t="shared" si="7"/>
        <v/>
      </c>
    </row>
    <row r="81" spans="5:11" x14ac:dyDescent="0.25">
      <c r="E81" s="5" t="str">
        <f t="shared" si="4"/>
        <v/>
      </c>
      <c r="F81" s="3" t="str">
        <f t="shared" si="5"/>
        <v/>
      </c>
      <c r="H81" s="5" t="str">
        <f t="shared" ca="1" si="6"/>
        <v/>
      </c>
      <c r="K81" s="1" t="str">
        <f t="shared" si="7"/>
        <v/>
      </c>
    </row>
    <row r="82" spans="5:11" x14ac:dyDescent="0.25">
      <c r="E82" s="5" t="str">
        <f t="shared" si="4"/>
        <v/>
      </c>
      <c r="F82" s="3" t="str">
        <f t="shared" si="5"/>
        <v/>
      </c>
      <c r="H82" s="5" t="str">
        <f t="shared" ca="1" si="6"/>
        <v/>
      </c>
      <c r="K82" s="1" t="str">
        <f t="shared" si="7"/>
        <v/>
      </c>
    </row>
    <row r="83" spans="5:11" x14ac:dyDescent="0.25">
      <c r="E83" s="5" t="str">
        <f t="shared" si="4"/>
        <v/>
      </c>
      <c r="F83" s="3" t="str">
        <f t="shared" si="5"/>
        <v/>
      </c>
      <c r="H83" s="5" t="str">
        <f t="shared" ca="1" si="6"/>
        <v/>
      </c>
      <c r="K83" s="1" t="str">
        <f t="shared" si="7"/>
        <v/>
      </c>
    </row>
    <row r="84" spans="5:11" x14ac:dyDescent="0.25">
      <c r="E84" s="5" t="str">
        <f t="shared" si="4"/>
        <v/>
      </c>
      <c r="F84" s="3" t="str">
        <f t="shared" si="5"/>
        <v/>
      </c>
      <c r="H84" s="5" t="str">
        <f t="shared" ca="1" si="6"/>
        <v/>
      </c>
      <c r="K84" s="1" t="str">
        <f t="shared" si="7"/>
        <v/>
      </c>
    </row>
    <row r="85" spans="5:11" x14ac:dyDescent="0.25">
      <c r="E85" s="5" t="str">
        <f t="shared" si="4"/>
        <v/>
      </c>
      <c r="F85" s="3" t="str">
        <f t="shared" si="5"/>
        <v/>
      </c>
      <c r="H85" s="5" t="str">
        <f t="shared" ca="1" si="6"/>
        <v/>
      </c>
      <c r="K85" s="1" t="str">
        <f t="shared" si="7"/>
        <v/>
      </c>
    </row>
    <row r="86" spans="5:11" x14ac:dyDescent="0.25">
      <c r="E86" s="5" t="str">
        <f t="shared" si="4"/>
        <v/>
      </c>
      <c r="F86" s="3" t="str">
        <f t="shared" si="5"/>
        <v/>
      </c>
      <c r="H86" s="5" t="str">
        <f t="shared" ca="1" si="6"/>
        <v/>
      </c>
      <c r="K86" s="1" t="str">
        <f t="shared" si="7"/>
        <v/>
      </c>
    </row>
    <row r="87" spans="5:11" x14ac:dyDescent="0.25">
      <c r="E87" s="5" t="str">
        <f t="shared" si="4"/>
        <v/>
      </c>
      <c r="F87" s="3" t="str">
        <f t="shared" si="5"/>
        <v/>
      </c>
      <c r="H87" s="5" t="str">
        <f t="shared" ca="1" si="6"/>
        <v/>
      </c>
      <c r="K87" s="1" t="str">
        <f t="shared" si="7"/>
        <v/>
      </c>
    </row>
    <row r="88" spans="5:11" x14ac:dyDescent="0.25">
      <c r="E88" s="5" t="str">
        <f t="shared" si="4"/>
        <v/>
      </c>
      <c r="F88" s="3" t="str">
        <f t="shared" si="5"/>
        <v/>
      </c>
      <c r="H88" s="5" t="str">
        <f t="shared" ca="1" si="6"/>
        <v/>
      </c>
      <c r="K88" s="1" t="str">
        <f t="shared" si="7"/>
        <v/>
      </c>
    </row>
    <row r="89" spans="5:11" x14ac:dyDescent="0.25">
      <c r="E89" s="5" t="str">
        <f t="shared" si="4"/>
        <v/>
      </c>
      <c r="F89" s="3" t="str">
        <f t="shared" si="5"/>
        <v/>
      </c>
      <c r="H89" s="5" t="str">
        <f t="shared" ca="1" si="6"/>
        <v/>
      </c>
      <c r="K89" s="1" t="str">
        <f t="shared" si="7"/>
        <v/>
      </c>
    </row>
    <row r="90" spans="5:11" x14ac:dyDescent="0.25">
      <c r="E90" s="5" t="str">
        <f t="shared" si="4"/>
        <v/>
      </c>
      <c r="F90" s="3" t="str">
        <f t="shared" si="5"/>
        <v/>
      </c>
      <c r="H90" s="5" t="str">
        <f t="shared" ca="1" si="6"/>
        <v/>
      </c>
      <c r="K90" s="1" t="str">
        <f t="shared" si="7"/>
        <v/>
      </c>
    </row>
    <row r="91" spans="5:11" x14ac:dyDescent="0.25">
      <c r="E91" s="5" t="str">
        <f t="shared" si="4"/>
        <v/>
      </c>
      <c r="F91" s="3" t="str">
        <f t="shared" si="5"/>
        <v/>
      </c>
      <c r="H91" s="5" t="str">
        <f t="shared" ca="1" si="6"/>
        <v/>
      </c>
      <c r="K91" s="1" t="str">
        <f t="shared" si="7"/>
        <v/>
      </c>
    </row>
    <row r="92" spans="5:11" x14ac:dyDescent="0.25">
      <c r="E92" s="5" t="str">
        <f t="shared" si="4"/>
        <v/>
      </c>
      <c r="F92" s="3" t="str">
        <f t="shared" si="5"/>
        <v/>
      </c>
      <c r="H92" s="5" t="str">
        <f t="shared" ca="1" si="6"/>
        <v/>
      </c>
      <c r="K92" s="1" t="str">
        <f t="shared" si="7"/>
        <v/>
      </c>
    </row>
    <row r="93" spans="5:11" x14ac:dyDescent="0.25">
      <c r="E93" s="5" t="str">
        <f t="shared" si="4"/>
        <v/>
      </c>
      <c r="F93" s="3" t="str">
        <f t="shared" si="5"/>
        <v/>
      </c>
      <c r="H93" s="5" t="str">
        <f t="shared" ca="1" si="6"/>
        <v/>
      </c>
      <c r="K93" s="1" t="str">
        <f t="shared" si="7"/>
        <v/>
      </c>
    </row>
    <row r="94" spans="5:11" x14ac:dyDescent="0.25">
      <c r="E94" s="5" t="str">
        <f t="shared" si="4"/>
        <v/>
      </c>
      <c r="F94" s="3" t="str">
        <f t="shared" si="5"/>
        <v/>
      </c>
      <c r="H94" s="5" t="str">
        <f t="shared" ca="1" si="6"/>
        <v/>
      </c>
      <c r="K94" s="1" t="str">
        <f t="shared" si="7"/>
        <v/>
      </c>
    </row>
    <row r="95" spans="5:11" x14ac:dyDescent="0.25">
      <c r="E95" s="5" t="str">
        <f t="shared" si="4"/>
        <v/>
      </c>
      <c r="F95" s="3" t="str">
        <f t="shared" si="5"/>
        <v/>
      </c>
      <c r="H95" s="5" t="str">
        <f t="shared" ca="1" si="6"/>
        <v/>
      </c>
      <c r="K95" s="1" t="str">
        <f t="shared" si="7"/>
        <v/>
      </c>
    </row>
    <row r="96" spans="5:11" x14ac:dyDescent="0.25">
      <c r="E96" s="5" t="str">
        <f t="shared" si="4"/>
        <v/>
      </c>
      <c r="F96" s="3" t="str">
        <f t="shared" si="5"/>
        <v/>
      </c>
      <c r="H96" s="5" t="str">
        <f t="shared" ca="1" si="6"/>
        <v/>
      </c>
      <c r="K96" s="1" t="str">
        <f t="shared" si="7"/>
        <v/>
      </c>
    </row>
    <row r="97" spans="5:11" x14ac:dyDescent="0.25">
      <c r="E97" s="5" t="str">
        <f t="shared" si="4"/>
        <v/>
      </c>
      <c r="F97" s="3" t="str">
        <f t="shared" si="5"/>
        <v/>
      </c>
      <c r="H97" s="5" t="str">
        <f t="shared" ca="1" si="6"/>
        <v/>
      </c>
      <c r="K97" s="1" t="str">
        <f t="shared" si="7"/>
        <v/>
      </c>
    </row>
    <row r="98" spans="5:11" x14ac:dyDescent="0.25">
      <c r="E98" s="5" t="str">
        <f t="shared" si="4"/>
        <v/>
      </c>
      <c r="F98" s="3" t="str">
        <f t="shared" si="5"/>
        <v/>
      </c>
      <c r="H98" s="5" t="str">
        <f t="shared" ca="1" si="6"/>
        <v/>
      </c>
      <c r="K98" s="1" t="str">
        <f t="shared" si="7"/>
        <v/>
      </c>
    </row>
    <row r="99" spans="5:11" x14ac:dyDescent="0.25">
      <c r="E99" s="5" t="str">
        <f t="shared" si="4"/>
        <v/>
      </c>
      <c r="F99" s="3" t="str">
        <f t="shared" si="5"/>
        <v/>
      </c>
      <c r="H99" s="5" t="str">
        <f t="shared" ca="1" si="6"/>
        <v/>
      </c>
      <c r="K99" s="1" t="str">
        <f t="shared" si="7"/>
        <v/>
      </c>
    </row>
    <row r="100" spans="5:11" x14ac:dyDescent="0.25">
      <c r="E100" s="5" t="str">
        <f t="shared" si="4"/>
        <v/>
      </c>
      <c r="F100" s="3" t="str">
        <f t="shared" si="5"/>
        <v/>
      </c>
      <c r="H100" s="5" t="str">
        <f t="shared" ca="1" si="6"/>
        <v/>
      </c>
      <c r="K100" s="1" t="str">
        <f t="shared" si="7"/>
        <v/>
      </c>
    </row>
  </sheetData>
  <phoneticPr fontId="1" type="noConversion"/>
  <conditionalFormatting sqref="G2:G100">
    <cfRule type="iconSet" priority="10">
      <iconSet iconSet="3Symbols">
        <cfvo type="percent" val="0"/>
        <cfvo type="num" val="0" gte="0"/>
        <cfvo type="num" val="100"/>
      </iconSe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{E32DCE7C-5A4F-4642-9F58-1506C4D54572}</x14:id>
        </ext>
      </extLst>
    </cfRule>
  </conditionalFormatting>
  <conditionalFormatting sqref="H2:H100">
    <cfRule type="colorScale" priority="5">
      <colorScale>
        <cfvo type="percentile" val="0"/>
        <cfvo type="percentile" val="1"/>
        <cfvo type="max"/>
        <color theme="0"/>
        <color rgb="FFFFEB84"/>
        <color rgb="FF92D050"/>
      </colorScale>
    </cfRule>
  </conditionalFormatting>
  <conditionalFormatting sqref="D2:D100">
    <cfRule type="expression" dxfId="3" priority="4">
      <formula>DATEDIF(NOW(),D2,"d")&gt;0</formula>
    </cfRule>
    <cfRule type="expression" dxfId="2" priority="3">
      <formula>DATEDIF(NOW(),D2,"d")=0</formula>
    </cfRule>
  </conditionalFormatting>
  <conditionalFormatting sqref="F2:F100">
    <cfRule type="expression" dxfId="1" priority="2">
      <formula>DATEDIF(NOW(),F2,"d")=0</formula>
    </cfRule>
    <cfRule type="expression" dxfId="0" priority="1">
      <formula>DATEDIF(F2,NOW(),"d")&gt;0</formula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2DCE7C-5A4F-4642-9F58-1506C4D545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G2:G100</xm:sqref>
        </x14:conditionalFormatting>
        <x14:conditionalFormatting xmlns:xm="http://schemas.microsoft.com/office/excel/2006/main">
          <x14:cfRule type="iconSet" priority="9" id="{128154FB-7F41-451E-9B77-8A51BBA3ABF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5</xm:f>
              </x14:cfvo>
              <x14:cfIcon iconSet="NoIcons" iconId="0"/>
              <x14:cfIcon iconSet="NoIcons" iconId="0"/>
              <x14:cfIcon iconSet="3Symbols2" iconId="1"/>
            </x14:iconSet>
          </x14:cfRule>
          <xm:sqref>E2:E100</xm:sqref>
        </x14:conditionalFormatting>
        <x14:conditionalFormatting xmlns:xm="http://schemas.microsoft.com/office/excel/2006/main">
          <x14:cfRule type="iconSet" priority="8" id="{5FCCB9D8-6654-44C8-B231-4C50DD351E9D}">
            <x14:iconSet iconSet="3Flags" custom="1">
              <x14:cfvo type="percent">
                <xm:f>0</xm:f>
              </x14:cfvo>
              <x14:cfvo type="num">
                <xm:f>1</xm:f>
              </x14:cfvo>
              <x14:cfvo type="num" gte="0">
                <xm:f>5</xm:f>
              </x14:cfvo>
              <x14:cfIcon iconSet="NoIcons" iconId="0"/>
              <x14:cfIcon iconSet="3Flags" iconId="1"/>
              <x14:cfIcon iconSet="3Flags" iconId="0"/>
            </x14:iconSet>
          </x14:cfRule>
          <xm:sqref>I2:I100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数据源!$A$2:$A$69</xm:f>
          </x14:formula1>
          <xm:sqref>C2:C139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V6" sqref="V6"/>
    </sheetView>
  </sheetViews>
  <sheetFormatPr defaultColWidth="9"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DE55-45B8-4E46-B8B5-A49A12F308F7}">
  <dimension ref="A1:F51"/>
  <sheetViews>
    <sheetView workbookViewId="0">
      <selection activeCell="F4" sqref="F4"/>
    </sheetView>
  </sheetViews>
  <sheetFormatPr defaultRowHeight="14.4" x14ac:dyDescent="0.25"/>
  <cols>
    <col min="1" max="1" width="8.88671875" style="1"/>
    <col min="2" max="2" width="29" style="14" customWidth="1"/>
    <col min="3" max="3" width="11.5546875" style="14" customWidth="1"/>
    <col min="4" max="4" width="11.5546875" customWidth="1"/>
    <col min="5" max="5" width="16.21875" style="1" customWidth="1"/>
    <col min="6" max="6" width="24.21875" style="1" customWidth="1"/>
    <col min="7" max="7" width="19.6640625" customWidth="1"/>
    <col min="10" max="10" width="15.44140625" customWidth="1"/>
  </cols>
  <sheetData>
    <row r="1" spans="1:6" ht="18" customHeight="1" x14ac:dyDescent="0.25">
      <c r="A1" s="7" t="s">
        <v>7</v>
      </c>
      <c r="B1" s="7" t="s">
        <v>8</v>
      </c>
      <c r="C1" s="7" t="s">
        <v>31</v>
      </c>
      <c r="E1" s="7" t="s">
        <v>35</v>
      </c>
      <c r="F1" s="7" t="s">
        <v>36</v>
      </c>
    </row>
    <row r="2" spans="1:6" ht="18" customHeight="1" x14ac:dyDescent="0.25">
      <c r="A2" s="1" t="str">
        <f>IF(ISBLANK(数据源!A2),"",数据源!A2)</f>
        <v>张三</v>
      </c>
      <c r="B2" s="14">
        <f>IF(ISBLANK(数据源!A2),"",SUMIF(任务清单!C:C,A2,任务清单!E:E))</f>
        <v>8</v>
      </c>
      <c r="C2" s="14">
        <f>IF(ISBLANK(数据源!A2),"",SUMIF(任务清单!C:C,A2,任务清单!I:I))</f>
        <v>1</v>
      </c>
      <c r="E2" s="14" t="s">
        <v>33</v>
      </c>
      <c r="F2" s="14">
        <f>COUNTIF(任务清单!G:G,"&gt;=100")</f>
        <v>1</v>
      </c>
    </row>
    <row r="3" spans="1:6" ht="18" customHeight="1" x14ac:dyDescent="0.25">
      <c r="A3" s="1" t="str">
        <f>IF(ISBLANK(数据源!A3),"",数据源!A3)</f>
        <v>李四</v>
      </c>
      <c r="B3" s="14">
        <f>IF(ISBLANK(数据源!A3),"",SUMIF(任务清单!C:C,A3,任务清单!E:E))</f>
        <v>7</v>
      </c>
      <c r="C3" s="14">
        <f>IF(ISBLANK(数据源!A3),"",SUMIF(任务清单!C:C,A3,任务清单!I:I))</f>
        <v>0</v>
      </c>
      <c r="E3" s="14" t="s">
        <v>32</v>
      </c>
      <c r="F3" s="14">
        <f>COUNTIF(任务清单!G:G,"&gt;0")-COUNTIF(任务清单!G:G,"&gt;=100")</f>
        <v>2</v>
      </c>
    </row>
    <row r="4" spans="1:6" ht="18" customHeight="1" x14ac:dyDescent="0.25">
      <c r="A4" s="1" t="str">
        <f>IF(ISBLANK(数据源!A4),"",数据源!A4)</f>
        <v>王五</v>
      </c>
      <c r="B4" s="14">
        <f>IF(ISBLANK(数据源!A4),"",SUMIF(任务清单!C:C,A4,任务清单!E:E))</f>
        <v>8</v>
      </c>
      <c r="C4" s="14">
        <f>IF(ISBLANK(数据源!A4),"",SUMIF(任务清单!C:C,A4,任务清单!I:I))</f>
        <v>2</v>
      </c>
      <c r="E4" s="14" t="s">
        <v>34</v>
      </c>
      <c r="F4" s="14">
        <f>COUNTIF(任务清单!G:G,"=0")</f>
        <v>6</v>
      </c>
    </row>
    <row r="5" spans="1:6" ht="18" customHeight="1" x14ac:dyDescent="0.25">
      <c r="A5" s="1" t="str">
        <f>IF(ISBLANK(数据源!A5),"",数据源!A5)</f>
        <v/>
      </c>
      <c r="B5" s="14" t="str">
        <f>IF(ISBLANK(数据源!A5),"",SUMIF(任务清单!C:C,A5,任务清单!E:E))</f>
        <v/>
      </c>
      <c r="C5" s="14" t="str">
        <f>IF(ISBLANK(数据源!A5),"",SUMIF(任务清单!C:C,A5,任务清单!I:I))</f>
        <v/>
      </c>
    </row>
    <row r="6" spans="1:6" ht="18" customHeight="1" x14ac:dyDescent="0.25">
      <c r="A6" s="1" t="str">
        <f>IF(ISBLANK(数据源!A6),"",数据源!A6)</f>
        <v/>
      </c>
      <c r="B6" s="14" t="str">
        <f>IF(ISBLANK(数据源!A6),"",SUMIF(任务清单!C:C,A6,任务清单!E:E))</f>
        <v/>
      </c>
      <c r="C6" s="14" t="str">
        <f>IF(ISBLANK(数据源!A6),"",SUMIF(任务清单!C:C,A6,任务清单!I:I))</f>
        <v/>
      </c>
      <c r="E6" s="7" t="s">
        <v>43</v>
      </c>
      <c r="F6" s="7" t="s">
        <v>44</v>
      </c>
    </row>
    <row r="7" spans="1:6" ht="18" customHeight="1" x14ac:dyDescent="0.25">
      <c r="A7" s="1" t="str">
        <f>IF(ISBLANK(数据源!A7),"",数据源!A7)</f>
        <v/>
      </c>
      <c r="B7" s="14" t="str">
        <f>IF(ISBLANK(数据源!A7),"",SUMIF(任务清单!C:C,A7,任务清单!E:E))</f>
        <v/>
      </c>
      <c r="C7" s="14" t="str">
        <f>IF(ISBLANK(数据源!A7),"",SUMIF(任务清单!C:C,A7,任务清单!I:I))</f>
        <v/>
      </c>
      <c r="E7" s="14" t="s">
        <v>39</v>
      </c>
      <c r="F7" s="18">
        <f>DATEDIF(MIN(任务清单!D:D),MAX(任务清单!F:F),"d")+1</f>
        <v>20</v>
      </c>
    </row>
    <row r="8" spans="1:6" ht="18" customHeight="1" x14ac:dyDescent="0.25">
      <c r="A8" s="1" t="str">
        <f>IF(ISBLANK(数据源!A8),"",数据源!A8)</f>
        <v/>
      </c>
      <c r="B8" s="14" t="str">
        <f>IF(ISBLANK(数据源!A8),"",SUMIF(任务清单!C:C,A8,任务清单!E:E))</f>
        <v/>
      </c>
      <c r="C8" s="14" t="str">
        <f>IF(ISBLANK(数据源!A8),"",SUMIF(任务清单!C:C,A8,任务清单!I:I))</f>
        <v/>
      </c>
      <c r="E8" s="14" t="s">
        <v>38</v>
      </c>
      <c r="F8" s="14">
        <f ca="1">DATEDIF(MIN(任务清单!D:D),NOW(),"d")</f>
        <v>25</v>
      </c>
    </row>
    <row r="9" spans="1:6" ht="18" customHeight="1" x14ac:dyDescent="0.25">
      <c r="A9" s="1" t="str">
        <f>IF(ISBLANK(数据源!A9),"",数据源!A9)</f>
        <v/>
      </c>
      <c r="B9" s="14" t="str">
        <f>IF(ISBLANK(数据源!A9),"",SUMIF(任务清单!C:C,A9,任务清单!E:E))</f>
        <v/>
      </c>
      <c r="C9" s="14" t="str">
        <f>IF(ISBLANK(数据源!A9),"",SUMIF(任务清单!C:C,A9,任务清单!I:I))</f>
        <v/>
      </c>
      <c r="E9" s="14" t="s">
        <v>37</v>
      </c>
      <c r="F9" s="14" t="e">
        <f ca="1">DATEDIF(NOW(),MAX(任务清单!F:F),"d")+1</f>
        <v>#NUM!</v>
      </c>
    </row>
    <row r="10" spans="1:6" ht="18" customHeight="1" x14ac:dyDescent="0.25">
      <c r="A10" s="1" t="str">
        <f>IF(ISBLANK(数据源!A10),"",数据源!A10)</f>
        <v/>
      </c>
      <c r="B10" s="14" t="str">
        <f>IF(ISBLANK(数据源!A10),"",SUMIF(任务清单!C:C,A10,任务清单!E:E))</f>
        <v/>
      </c>
      <c r="C10" s="14" t="str">
        <f>IF(ISBLANK(数据源!A10),"",SUMIF(任务清单!C:C,A10,任务清单!I:I))</f>
        <v/>
      </c>
      <c r="E10" s="16" t="s">
        <v>42</v>
      </c>
      <c r="F10" s="3">
        <f>MIN(任务清单!D:D)</f>
        <v>43833</v>
      </c>
    </row>
    <row r="11" spans="1:6" ht="18" customHeight="1" x14ac:dyDescent="0.25">
      <c r="A11" s="1" t="str">
        <f>IF(ISBLANK(数据源!A11),"",数据源!A11)</f>
        <v/>
      </c>
      <c r="B11" s="14" t="str">
        <f>IF(ISBLANK(数据源!A11),"",SUMIF(任务清单!C:C,A11,任务清单!E:E))</f>
        <v/>
      </c>
      <c r="C11" s="14" t="str">
        <f>IF(ISBLANK(数据源!A11),"",SUMIF(任务清单!C:C,A11,任务清单!I:I))</f>
        <v/>
      </c>
      <c r="E11" s="16" t="s">
        <v>41</v>
      </c>
      <c r="F11" s="17">
        <f ca="1">NOW()</f>
        <v>43858.717802777777</v>
      </c>
    </row>
    <row r="12" spans="1:6" ht="18" customHeight="1" x14ac:dyDescent="0.25">
      <c r="A12" s="1" t="str">
        <f>IF(ISBLANK(数据源!A12),"",数据源!A12)</f>
        <v/>
      </c>
      <c r="B12" s="14" t="str">
        <f>IF(ISBLANK(数据源!A12),"",SUMIF(任务清单!C:C,A12,任务清单!E:E))</f>
        <v/>
      </c>
      <c r="C12" s="14" t="str">
        <f>IF(ISBLANK(数据源!A12),"",SUMIF(任务清单!C:C,A12,任务清单!I:I))</f>
        <v/>
      </c>
      <c r="E12" s="16" t="s">
        <v>40</v>
      </c>
      <c r="F12" s="3">
        <f>MAX(任务清单!F:F)</f>
        <v>43852</v>
      </c>
    </row>
    <row r="13" spans="1:6" ht="18" customHeight="1" x14ac:dyDescent="0.25">
      <c r="A13" s="1" t="str">
        <f>IF(ISBLANK(数据源!A13),"",数据源!A13)</f>
        <v/>
      </c>
      <c r="B13" s="14" t="str">
        <f>IF(ISBLANK(数据源!A13),"",SUMIF(任务清单!C:C,A13,任务清单!E:E))</f>
        <v/>
      </c>
      <c r="C13" s="14" t="str">
        <f>IF(ISBLANK(数据源!A13),"",SUMIF(任务清单!C:C,A13,任务清单!I:I))</f>
        <v/>
      </c>
    </row>
    <row r="14" spans="1:6" ht="18" customHeight="1" x14ac:dyDescent="0.25">
      <c r="A14" s="1" t="str">
        <f>IF(ISBLANK(数据源!A14),"",数据源!A14)</f>
        <v/>
      </c>
      <c r="B14" s="14" t="str">
        <f>IF(ISBLANK(数据源!A14),"",SUMIF(任务清单!C:C,A14,任务清单!E:E))</f>
        <v/>
      </c>
      <c r="C14" s="14" t="str">
        <f>IF(ISBLANK(数据源!A14),"",SUMIF(任务清单!C:C,A14,任务清单!I:I))</f>
        <v/>
      </c>
    </row>
    <row r="15" spans="1:6" ht="18" customHeight="1" x14ac:dyDescent="0.25">
      <c r="A15" s="1" t="str">
        <f>IF(ISBLANK(数据源!A15),"",数据源!A15)</f>
        <v/>
      </c>
      <c r="B15" s="14" t="str">
        <f>IF(ISBLANK(数据源!A15),"",SUMIF(任务清单!C:C,A15,任务清单!E:E))</f>
        <v/>
      </c>
      <c r="C15" s="14" t="str">
        <f>IF(ISBLANK(数据源!A15),"",SUMIF(任务清单!C:C,A15,任务清单!I:I))</f>
        <v/>
      </c>
    </row>
    <row r="16" spans="1:6" ht="18" customHeight="1" x14ac:dyDescent="0.25">
      <c r="A16" s="1" t="str">
        <f>IF(ISBLANK(数据源!A16),"",数据源!A16)</f>
        <v/>
      </c>
      <c r="B16" s="14" t="str">
        <f>IF(ISBLANK(数据源!A16),"",SUMIF(任务清单!C:C,A16,任务清单!E:E))</f>
        <v/>
      </c>
      <c r="C16" s="14" t="str">
        <f>IF(ISBLANK(数据源!A16),"",SUMIF(任务清单!C:C,A16,任务清单!I:I))</f>
        <v/>
      </c>
    </row>
    <row r="17" spans="1:3" ht="18" customHeight="1" x14ac:dyDescent="0.25">
      <c r="A17" s="1" t="str">
        <f>IF(ISBLANK(数据源!A17),"",数据源!A17)</f>
        <v/>
      </c>
      <c r="B17" s="14" t="str">
        <f>IF(ISBLANK(数据源!A17),"",SUMIF(任务清单!C:C,A17,任务清单!E:E))</f>
        <v/>
      </c>
      <c r="C17" s="14" t="str">
        <f>IF(ISBLANK(数据源!A17),"",SUMIF(任务清单!C:C,A17,任务清单!I:I))</f>
        <v/>
      </c>
    </row>
    <row r="18" spans="1:3" ht="18" customHeight="1" x14ac:dyDescent="0.25">
      <c r="A18" s="1" t="str">
        <f>IF(ISBLANK(数据源!A18),"",数据源!A18)</f>
        <v/>
      </c>
      <c r="B18" s="14" t="str">
        <f>IF(ISBLANK(数据源!A18),"",SUMIF(任务清单!C:C,A18,任务清单!E:E))</f>
        <v/>
      </c>
      <c r="C18" s="14" t="str">
        <f>IF(ISBLANK(数据源!A18),"",SUMIF(任务清单!C:C,A18,任务清单!I:I))</f>
        <v/>
      </c>
    </row>
    <row r="19" spans="1:3" ht="18" customHeight="1" x14ac:dyDescent="0.25">
      <c r="A19" s="1" t="str">
        <f>IF(ISBLANK(数据源!A19),"",数据源!A19)</f>
        <v/>
      </c>
      <c r="B19" s="14" t="str">
        <f>IF(ISBLANK(数据源!A19),"",SUMIF(任务清单!C:C,A19,任务清单!E:E))</f>
        <v/>
      </c>
      <c r="C19" s="14" t="str">
        <f>IF(ISBLANK(数据源!A19),"",SUMIF(任务清单!C:C,A19,任务清单!I:I))</f>
        <v/>
      </c>
    </row>
    <row r="20" spans="1:3" ht="18" customHeight="1" x14ac:dyDescent="0.25">
      <c r="A20" s="1" t="str">
        <f>IF(ISBLANK(数据源!A20),"",数据源!A20)</f>
        <v/>
      </c>
      <c r="B20" s="14" t="str">
        <f>IF(ISBLANK(数据源!A20),"",SUMIF(任务清单!C:C,A20,任务清单!E:E))</f>
        <v/>
      </c>
      <c r="C20" s="14" t="str">
        <f>IF(ISBLANK(数据源!A20),"",SUMIF(任务清单!C:C,A20,任务清单!I:I))</f>
        <v/>
      </c>
    </row>
    <row r="21" spans="1:3" ht="18" customHeight="1" x14ac:dyDescent="0.25">
      <c r="A21" s="1" t="str">
        <f>IF(ISBLANK(数据源!A21),"",数据源!A21)</f>
        <v/>
      </c>
      <c r="B21" s="14" t="str">
        <f>IF(ISBLANK(数据源!A21),"",SUMIF(任务清单!C:C,A21,任务清单!E:E))</f>
        <v/>
      </c>
      <c r="C21" s="14" t="str">
        <f>IF(ISBLANK(数据源!A21),"",SUMIF(任务清单!C:C,A21,任务清单!I:I))</f>
        <v/>
      </c>
    </row>
    <row r="22" spans="1:3" ht="18" customHeight="1" x14ac:dyDescent="0.25">
      <c r="A22" s="1" t="str">
        <f>IF(ISBLANK(数据源!A22),"",数据源!A22)</f>
        <v/>
      </c>
      <c r="B22" s="14" t="str">
        <f>IF(ISBLANK(数据源!A22),"",SUMIF(任务清单!C:C,A22,任务清单!E:E))</f>
        <v/>
      </c>
      <c r="C22" s="14" t="str">
        <f>IF(ISBLANK(数据源!A22),"",SUMIF(任务清单!C:C,A22,任务清单!I:I))</f>
        <v/>
      </c>
    </row>
    <row r="23" spans="1:3" ht="18" customHeight="1" x14ac:dyDescent="0.25">
      <c r="A23" s="1" t="str">
        <f>IF(ISBLANK(数据源!A23),"",数据源!A23)</f>
        <v/>
      </c>
      <c r="B23" s="14" t="str">
        <f>IF(ISBLANK(数据源!A23),"",SUMIF(任务清单!C:C,A23,任务清单!E:E))</f>
        <v/>
      </c>
      <c r="C23" s="14" t="str">
        <f>IF(ISBLANK(数据源!A23),"",SUMIF(任务清单!C:C,A23,任务清单!I:I))</f>
        <v/>
      </c>
    </row>
    <row r="24" spans="1:3" ht="18" customHeight="1" x14ac:dyDescent="0.25">
      <c r="A24" s="1" t="str">
        <f>IF(ISBLANK(数据源!A24),"",数据源!A24)</f>
        <v/>
      </c>
      <c r="B24" s="14" t="str">
        <f>IF(ISBLANK(数据源!A24),"",SUMIF(任务清单!C:C,A24,任务清单!E:E))</f>
        <v/>
      </c>
      <c r="C24" s="14" t="str">
        <f>IF(ISBLANK(数据源!A24),"",SUMIF(任务清单!C:C,A24,任务清单!I:I))</f>
        <v/>
      </c>
    </row>
    <row r="25" spans="1:3" ht="18" customHeight="1" x14ac:dyDescent="0.25">
      <c r="A25" s="1" t="str">
        <f>IF(ISBLANK(数据源!A25),"",数据源!A25)</f>
        <v/>
      </c>
      <c r="B25" s="14" t="str">
        <f>IF(ISBLANK(数据源!A25),"",SUMIF(任务清单!C:C,A25,任务清单!E:E))</f>
        <v/>
      </c>
      <c r="C25" s="14" t="str">
        <f>IF(ISBLANK(数据源!A25),"",SUMIF(任务清单!C:C,A25,任务清单!I:I))</f>
        <v/>
      </c>
    </row>
    <row r="26" spans="1:3" ht="18" customHeight="1" x14ac:dyDescent="0.25">
      <c r="A26" s="1" t="str">
        <f>IF(ISBLANK(数据源!A26),"",数据源!A26)</f>
        <v/>
      </c>
      <c r="B26" s="14" t="str">
        <f>IF(ISBLANK(数据源!A26),"",SUMIF(任务清单!C:C,A26,任务清单!E:E))</f>
        <v/>
      </c>
      <c r="C26" s="14" t="str">
        <f>IF(ISBLANK(数据源!A26),"",SUMIF(任务清单!C:C,A26,任务清单!I:I))</f>
        <v/>
      </c>
    </row>
    <row r="27" spans="1:3" ht="18" customHeight="1" x14ac:dyDescent="0.25">
      <c r="A27" s="1" t="str">
        <f>IF(ISBLANK(数据源!A27),"",数据源!A27)</f>
        <v/>
      </c>
      <c r="B27" s="14" t="str">
        <f>IF(ISBLANK(数据源!A27),"",SUMIF(任务清单!C:C,A27,任务清单!E:E))</f>
        <v/>
      </c>
      <c r="C27" s="14" t="str">
        <f>IF(ISBLANK(数据源!A27),"",SUMIF(任务清单!C:C,A27,任务清单!I:I))</f>
        <v/>
      </c>
    </row>
    <row r="28" spans="1:3" ht="18" customHeight="1" x14ac:dyDescent="0.25">
      <c r="A28" s="1" t="str">
        <f>IF(ISBLANK(数据源!A28),"",数据源!A28)</f>
        <v/>
      </c>
      <c r="B28" s="14" t="str">
        <f>IF(ISBLANK(数据源!A28),"",SUMIF(任务清单!C:C,A28,任务清单!E:E))</f>
        <v/>
      </c>
      <c r="C28" s="14" t="str">
        <f>IF(ISBLANK(数据源!A28),"",SUMIF(任务清单!C:C,A28,任务清单!I:I))</f>
        <v/>
      </c>
    </row>
    <row r="29" spans="1:3" ht="18" customHeight="1" x14ac:dyDescent="0.25">
      <c r="A29" s="1" t="str">
        <f>IF(ISBLANK(数据源!A29),"",数据源!A29)</f>
        <v/>
      </c>
      <c r="B29" s="14" t="str">
        <f>IF(ISBLANK(数据源!A29),"",SUMIF(任务清单!C:C,A29,任务清单!E:E))</f>
        <v/>
      </c>
      <c r="C29" s="14" t="str">
        <f>IF(ISBLANK(数据源!A29),"",SUMIF(任务清单!C:C,A29,任务清单!I:I))</f>
        <v/>
      </c>
    </row>
    <row r="30" spans="1:3" ht="18" customHeight="1" x14ac:dyDescent="0.25">
      <c r="A30" s="1" t="str">
        <f>IF(ISBLANK(数据源!A30),"",数据源!A30)</f>
        <v/>
      </c>
      <c r="B30" s="14" t="str">
        <f>IF(ISBLANK(数据源!A30),"",SUMIF(任务清单!C:C,A30,任务清单!E:E))</f>
        <v/>
      </c>
      <c r="C30" s="14" t="str">
        <f>IF(ISBLANK(数据源!A30),"",SUMIF(任务清单!C:C,A30,任务清单!I:I))</f>
        <v/>
      </c>
    </row>
    <row r="31" spans="1:3" ht="18" customHeight="1" x14ac:dyDescent="0.25">
      <c r="A31" s="1" t="str">
        <f>IF(ISBLANK(数据源!A31),"",数据源!A31)</f>
        <v/>
      </c>
      <c r="B31" s="14" t="str">
        <f>IF(ISBLANK(数据源!A31),"",SUMIF(任务清单!C:C,A31,任务清单!E:E))</f>
        <v/>
      </c>
      <c r="C31" s="14" t="str">
        <f>IF(ISBLANK(数据源!A31),"",SUMIF(任务清单!C:C,A31,任务清单!I:I))</f>
        <v/>
      </c>
    </row>
    <row r="32" spans="1:3" ht="18" customHeight="1" x14ac:dyDescent="0.25">
      <c r="A32" s="1" t="str">
        <f>IF(ISBLANK(数据源!A32),"",数据源!A32)</f>
        <v/>
      </c>
      <c r="B32" s="14" t="str">
        <f>IF(ISBLANK(数据源!A32),"",SUMIF(任务清单!C:C,A32,任务清单!E:E))</f>
        <v/>
      </c>
      <c r="C32" s="14" t="str">
        <f>IF(ISBLANK(数据源!A32),"",SUMIF(任务清单!C:C,A32,任务清单!I:I))</f>
        <v/>
      </c>
    </row>
    <row r="33" spans="1:3" ht="18" customHeight="1" x14ac:dyDescent="0.25">
      <c r="A33" s="1" t="str">
        <f>IF(ISBLANK(数据源!A33),"",数据源!A33)</f>
        <v/>
      </c>
      <c r="B33" s="14" t="str">
        <f>IF(ISBLANK(数据源!A33),"",SUMIF(任务清单!C:C,A33,任务清单!E:E))</f>
        <v/>
      </c>
      <c r="C33" s="14" t="str">
        <f>IF(ISBLANK(数据源!A33),"",SUMIF(任务清单!C:C,A33,任务清单!I:I))</f>
        <v/>
      </c>
    </row>
    <row r="34" spans="1:3" ht="18" customHeight="1" x14ac:dyDescent="0.25">
      <c r="A34" s="1" t="str">
        <f>IF(ISBLANK(数据源!A34),"",数据源!A34)</f>
        <v/>
      </c>
      <c r="B34" s="14" t="str">
        <f>IF(ISBLANK(数据源!A34),"",SUMIF(任务清单!C:C,A34,任务清单!E:E))</f>
        <v/>
      </c>
      <c r="C34" s="14" t="str">
        <f>IF(ISBLANK(数据源!A34),"",SUMIF(任务清单!C:C,A34,任务清单!I:I))</f>
        <v/>
      </c>
    </row>
    <row r="35" spans="1:3" ht="18" customHeight="1" x14ac:dyDescent="0.25">
      <c r="A35" s="1" t="str">
        <f>IF(ISBLANK(数据源!A35),"",数据源!A35)</f>
        <v/>
      </c>
      <c r="B35" s="14" t="str">
        <f>IF(ISBLANK(数据源!A35),"",SUMIF(任务清单!C:C,A35,任务清单!E:E))</f>
        <v/>
      </c>
      <c r="C35" s="14" t="str">
        <f>IF(ISBLANK(数据源!A35),"",SUMIF(任务清单!C:C,A35,任务清单!I:I))</f>
        <v/>
      </c>
    </row>
    <row r="36" spans="1:3" ht="18" customHeight="1" x14ac:dyDescent="0.25">
      <c r="A36" s="1" t="str">
        <f>IF(ISBLANK(数据源!A36),"",数据源!A36)</f>
        <v/>
      </c>
      <c r="B36" s="14" t="str">
        <f>IF(ISBLANK(数据源!A36),"",SUMIF(任务清单!C:C,A36,任务清单!E:E))</f>
        <v/>
      </c>
      <c r="C36" s="14" t="str">
        <f>IF(ISBLANK(数据源!A36),"",SUMIF(任务清单!C:C,A36,任务清单!I:I))</f>
        <v/>
      </c>
    </row>
    <row r="37" spans="1:3" ht="18" customHeight="1" x14ac:dyDescent="0.25">
      <c r="A37" s="1" t="str">
        <f>IF(ISBLANK(数据源!A37),"",数据源!A37)</f>
        <v/>
      </c>
      <c r="B37" s="14" t="str">
        <f>IF(ISBLANK(数据源!A37),"",SUMIF(任务清单!C:C,A37,任务清单!E:E))</f>
        <v/>
      </c>
      <c r="C37" s="14" t="str">
        <f>IF(ISBLANK(数据源!A37),"",SUMIF(任务清单!C:C,A37,任务清单!I:I))</f>
        <v/>
      </c>
    </row>
    <row r="38" spans="1:3" ht="18" customHeight="1" x14ac:dyDescent="0.25">
      <c r="A38" s="1" t="str">
        <f>IF(ISBLANK(数据源!A38),"",数据源!A38)</f>
        <v/>
      </c>
      <c r="B38" s="14" t="str">
        <f>IF(ISBLANK(数据源!A38),"",SUMIF(任务清单!C:C,A38,任务清单!E:E))</f>
        <v/>
      </c>
      <c r="C38" s="14" t="str">
        <f>IF(ISBLANK(数据源!A38),"",SUMIF(任务清单!C:C,A38,任务清单!I:I))</f>
        <v/>
      </c>
    </row>
    <row r="39" spans="1:3" ht="18" customHeight="1" x14ac:dyDescent="0.25">
      <c r="A39" s="1" t="str">
        <f>IF(ISBLANK(数据源!A39),"",数据源!A39)</f>
        <v/>
      </c>
      <c r="B39" s="14" t="str">
        <f>IF(ISBLANK(数据源!A39),"",SUMIF(任务清单!C:C,A39,任务清单!E:E))</f>
        <v/>
      </c>
      <c r="C39" s="14" t="str">
        <f>IF(ISBLANK(数据源!A39),"",SUMIF(任务清单!C:C,A39,任务清单!I:I))</f>
        <v/>
      </c>
    </row>
    <row r="40" spans="1:3" ht="18" customHeight="1" x14ac:dyDescent="0.25">
      <c r="A40" s="1" t="str">
        <f>IF(ISBLANK(数据源!A40),"",数据源!A40)</f>
        <v/>
      </c>
      <c r="B40" s="14" t="str">
        <f>IF(ISBLANK(数据源!A40),"",SUMIF(任务清单!C:C,A40,任务清单!E:E))</f>
        <v/>
      </c>
      <c r="C40" s="14" t="str">
        <f>IF(ISBLANK(数据源!A40),"",SUMIF(任务清单!C:C,A40,任务清单!I:I))</f>
        <v/>
      </c>
    </row>
    <row r="41" spans="1:3" ht="18" customHeight="1" x14ac:dyDescent="0.25">
      <c r="A41" s="1" t="str">
        <f>IF(ISBLANK(数据源!A41),"",数据源!A41)</f>
        <v/>
      </c>
      <c r="B41" s="14" t="str">
        <f>IF(ISBLANK(数据源!A41),"",SUMIF(任务清单!C:C,A41,任务清单!E:E))</f>
        <v/>
      </c>
      <c r="C41" s="14" t="str">
        <f>IF(ISBLANK(数据源!A41),"",SUMIF(任务清单!C:C,A41,任务清单!I:I))</f>
        <v/>
      </c>
    </row>
    <row r="42" spans="1:3" ht="18" customHeight="1" x14ac:dyDescent="0.25">
      <c r="A42" s="1" t="str">
        <f>IF(ISBLANK(数据源!A42),"",数据源!A42)</f>
        <v/>
      </c>
      <c r="B42" s="14" t="str">
        <f>IF(ISBLANK(数据源!A42),"",SUMIF(任务清单!C:C,A42,任务清单!E:E))</f>
        <v/>
      </c>
      <c r="C42" s="14" t="str">
        <f>IF(ISBLANK(数据源!A42),"",SUMIF(任务清单!C:C,A42,任务清单!I:I))</f>
        <v/>
      </c>
    </row>
    <row r="43" spans="1:3" ht="18" customHeight="1" x14ac:dyDescent="0.25">
      <c r="A43" s="1" t="str">
        <f>IF(ISBLANK(数据源!A43),"",数据源!A43)</f>
        <v/>
      </c>
      <c r="B43" s="14" t="str">
        <f>IF(ISBLANK(数据源!A43),"",SUMIF(任务清单!C:C,A43,任务清单!E:E))</f>
        <v/>
      </c>
      <c r="C43" s="14" t="str">
        <f>IF(ISBLANK(数据源!A43),"",SUMIF(任务清单!C:C,A43,任务清单!I:I))</f>
        <v/>
      </c>
    </row>
    <row r="44" spans="1:3" ht="18" customHeight="1" x14ac:dyDescent="0.25">
      <c r="A44" s="1" t="str">
        <f>IF(ISBLANK(数据源!A44),"",数据源!A44)</f>
        <v/>
      </c>
      <c r="B44" s="14" t="str">
        <f>IF(ISBLANK(数据源!A44),"",SUMIF(任务清单!C:C,A44,任务清单!E:E))</f>
        <v/>
      </c>
      <c r="C44" s="14" t="str">
        <f>IF(ISBLANK(数据源!A44),"",SUMIF(任务清单!C:C,A44,任务清单!I:I))</f>
        <v/>
      </c>
    </row>
    <row r="45" spans="1:3" ht="18" customHeight="1" x14ac:dyDescent="0.25">
      <c r="A45" s="1" t="str">
        <f>IF(ISBLANK(数据源!A45),"",数据源!A45)</f>
        <v/>
      </c>
      <c r="B45" s="14" t="str">
        <f>IF(ISBLANK(数据源!A45),"",SUMIF(任务清单!C:C,A45,任务清单!E:E))</f>
        <v/>
      </c>
      <c r="C45" s="14" t="str">
        <f>IF(ISBLANK(数据源!A45),"",SUMIF(任务清单!C:C,A45,任务清单!I:I))</f>
        <v/>
      </c>
    </row>
    <row r="46" spans="1:3" ht="18" customHeight="1" x14ac:dyDescent="0.25">
      <c r="A46" s="1" t="str">
        <f>IF(ISBLANK(数据源!A46),"",数据源!A46)</f>
        <v/>
      </c>
      <c r="B46" s="14" t="str">
        <f>IF(ISBLANK(数据源!A46),"",SUMIF(任务清单!C:C,A46,任务清单!E:E))</f>
        <v/>
      </c>
      <c r="C46" s="14" t="str">
        <f>IF(ISBLANK(数据源!A46),"",SUMIF(任务清单!C:C,A46,任务清单!I:I))</f>
        <v/>
      </c>
    </row>
    <row r="47" spans="1:3" ht="18" customHeight="1" x14ac:dyDescent="0.25">
      <c r="A47" s="1" t="str">
        <f>IF(ISBLANK(数据源!A47),"",数据源!A47)</f>
        <v/>
      </c>
      <c r="B47" s="14" t="str">
        <f>IF(ISBLANK(数据源!A47),"",SUMIF(任务清单!C:C,A47,任务清单!E:E))</f>
        <v/>
      </c>
      <c r="C47" s="14" t="str">
        <f>IF(ISBLANK(数据源!A47),"",SUMIF(任务清单!C:C,A47,任务清单!I:I))</f>
        <v/>
      </c>
    </row>
    <row r="48" spans="1:3" ht="18" customHeight="1" x14ac:dyDescent="0.25">
      <c r="A48" s="1" t="str">
        <f>IF(ISBLANK(数据源!A48),"",数据源!A48)</f>
        <v/>
      </c>
      <c r="B48" s="14" t="str">
        <f>IF(ISBLANK(数据源!A48),"",SUMIF(任务清单!C:C,A48,任务清单!E:E))</f>
        <v/>
      </c>
      <c r="C48" s="14" t="str">
        <f>IF(ISBLANK(数据源!A48),"",SUMIF(任务清单!C:C,A48,任务清单!I:I))</f>
        <v/>
      </c>
    </row>
    <row r="49" spans="1:3" ht="18" customHeight="1" x14ac:dyDescent="0.25">
      <c r="A49" s="1" t="str">
        <f>IF(ISBLANK(数据源!A49),"",数据源!A49)</f>
        <v/>
      </c>
      <c r="B49" s="14" t="str">
        <f>IF(ISBLANK(数据源!A49),"",SUMIF(任务清单!C:C,A49,任务清单!E:E))</f>
        <v/>
      </c>
      <c r="C49" s="14" t="str">
        <f>IF(ISBLANK(数据源!A49),"",SUMIF(任务清单!C:C,A49,任务清单!I:I))</f>
        <v/>
      </c>
    </row>
    <row r="50" spans="1:3" ht="18" customHeight="1" x14ac:dyDescent="0.25">
      <c r="A50" s="1" t="str">
        <f>IF(ISBLANK(数据源!A50),"",数据源!A50)</f>
        <v/>
      </c>
      <c r="B50" s="14" t="str">
        <f>IF(ISBLANK(数据源!A50),"",SUMIF(任务清单!C:C,A50,任务清单!E:E))</f>
        <v/>
      </c>
      <c r="C50" s="14" t="str">
        <f>IF(ISBLANK(数据源!A50),"",SUMIF(任务清单!C:C,A50,任务清单!I:I))</f>
        <v/>
      </c>
    </row>
    <row r="51" spans="1:3" ht="18" customHeight="1" x14ac:dyDescent="0.25">
      <c r="A51" s="1" t="str">
        <f>IF(ISBLANK(数据源!A51),"",数据源!A51)</f>
        <v/>
      </c>
      <c r="B51" s="14" t="str">
        <f>IF(ISBLANK(数据源!A51),"",SUMIF(任务清单!C:C,A51,任务清单!E:E))</f>
        <v/>
      </c>
    </row>
  </sheetData>
  <phoneticPr fontId="2" type="noConversion"/>
  <conditionalFormatting sqref="B2:B51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{E0C91C52-5F88-4760-B8A5-A2DE90245DCC}</x14:id>
        </ext>
      </extLst>
    </cfRule>
  </conditionalFormatting>
  <conditionalFormatting sqref="C2:C50">
    <cfRule type="dataBar" priority="10">
      <dataBar>
        <cfvo type="min"/>
        <cfvo type="max"/>
        <color rgb="FFFB562F"/>
      </dataBar>
      <extLst>
        <ext xmlns:x14="http://schemas.microsoft.com/office/spreadsheetml/2009/9/main" uri="{B025F937-C7B1-47D3-B67F-A62EFF666E3E}">
          <x14:id>{07352CA8-DA8E-448F-BBDA-64B97DA6ACD6}</x14:id>
        </ext>
      </extLst>
    </cfRule>
  </conditionalFormatting>
  <conditionalFormatting sqref="F2:F4">
    <cfRule type="dataBar" priority="9">
      <dataBar>
        <cfvo type="min"/>
        <cfvo type="max"/>
        <color theme="8"/>
      </dataBar>
      <extLst>
        <ext xmlns:x14="http://schemas.microsoft.com/office/spreadsheetml/2009/9/main" uri="{B025F937-C7B1-47D3-B67F-A62EFF666E3E}">
          <x14:id>{2B9D85B1-EE66-4333-8BF2-C8F517EA9196}</x14:id>
        </ext>
      </extLst>
    </cfRule>
  </conditionalFormatting>
  <conditionalFormatting sqref="F9">
    <cfRule type="colorScale" priority="2">
      <colorScale>
        <cfvo type="num" val="0"/>
        <cfvo type="num" val="$F$7/2"/>
        <cfvo type="num" val="$F$7"/>
        <color rgb="FFF8696B"/>
        <color rgb="FFFFEB84"/>
        <color rgb="FF92D050"/>
      </colorScale>
    </cfRule>
  </conditionalFormatting>
  <conditionalFormatting sqref="F8">
    <cfRule type="dataBar" priority="1">
      <dataBar>
        <cfvo type="num" val="0"/>
        <cfvo type="num" val="$F$7"/>
        <color rgb="FF638EC6"/>
      </dataBar>
      <extLst>
        <ext xmlns:x14="http://schemas.microsoft.com/office/spreadsheetml/2009/9/main" uri="{B025F937-C7B1-47D3-B67F-A62EFF666E3E}">
          <x14:id>{CC420EF9-4A89-4ECC-9729-FF327D7A560F}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C91C52-5F88-4760-B8A5-A2DE90245DC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B2:B51</xm:sqref>
        </x14:conditionalFormatting>
        <x14:conditionalFormatting xmlns:xm="http://schemas.microsoft.com/office/excel/2006/main">
          <x14:cfRule type="dataBar" id="{07352CA8-DA8E-448F-BBDA-64B97DA6ACD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C2:C50</xm:sqref>
        </x14:conditionalFormatting>
        <x14:conditionalFormatting xmlns:xm="http://schemas.microsoft.com/office/excel/2006/main">
          <x14:cfRule type="dataBar" id="{2B9D85B1-EE66-4333-8BF2-C8F517EA919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F2:F4</xm:sqref>
        </x14:conditionalFormatting>
        <x14:conditionalFormatting xmlns:xm="http://schemas.microsoft.com/office/excel/2006/main">
          <x14:cfRule type="dataBar" id="{CC420EF9-4A89-4ECC-9729-FF327D7A560F}">
            <x14:dataBar minLength="0" maxLength="100" border="1" negativeBarBorderColorSameAsPositive="0">
              <x14:cfvo type="num">
                <xm:f>0</xm:f>
              </x14:cfvo>
              <x14:cfvo type="num">
                <xm:f>$F$7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F8</xm:sqref>
        </x14:conditionalFormatting>
        <x14:conditionalFormatting xmlns:xm="http://schemas.microsoft.com/office/excel/2006/main">
          <x14:cfRule type="iconSet" priority="7" id="{9797FA4B-C654-4100-AC25-3771531258E0}">
            <x14:iconSet iconSet="3Symbols" custom="1">
              <x14:cfvo type="percent">
                <xm:f>0</xm:f>
              </x14:cfvo>
              <x14:cfvo type="num">
                <xm:f>-5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" iconId="1"/>
            </x14:iconSet>
          </x14:cfRule>
          <xm:sqref>F3</xm:sqref>
        </x14:conditionalFormatting>
        <x14:conditionalFormatting xmlns:xm="http://schemas.microsoft.com/office/excel/2006/main">
          <x14:cfRule type="iconSet" priority="6" id="{AD58761E-7091-4B94-A57E-420B1980DC39}">
            <x14:iconSet iconSet="3Symbols" custom="1">
              <x14:cfvo type="percent">
                <xm:f>0</xm:f>
              </x14:cfvo>
              <x14:cfvo type="num">
                <xm:f>-10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" iconId="0"/>
            </x14:iconSet>
          </x14:cfRule>
          <xm:sqref>F4</xm:sqref>
        </x14:conditionalFormatting>
        <x14:conditionalFormatting xmlns:xm="http://schemas.microsoft.com/office/excel/2006/main">
          <x14:cfRule type="iconSet" priority="5" id="{CC1E5A52-A2FB-4D29-9D4A-1E24A6DA0A7D}">
            <x14:iconSet iconSet="3Symbols" custom="1">
              <x14:cfvo type="percent">
                <xm:f>0</xm:f>
              </x14:cfvo>
              <x14:cfvo type="num">
                <xm:f>-10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" iconId="2"/>
            </x14:iconSet>
          </x14:cfRule>
          <xm:sqref>F2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D4" sqref="D4"/>
    </sheetView>
  </sheetViews>
  <sheetFormatPr defaultColWidth="9" defaultRowHeight="14.4" x14ac:dyDescent="0.25"/>
  <cols>
    <col min="1" max="1" width="9" style="1"/>
  </cols>
  <sheetData>
    <row r="1" spans="1:1" x14ac:dyDescent="0.25">
      <c r="A1" s="15" t="s">
        <v>2</v>
      </c>
    </row>
    <row r="2" spans="1:1" x14ac:dyDescent="0.25">
      <c r="A2" s="1" t="s">
        <v>16</v>
      </c>
    </row>
    <row r="3" spans="1:1" x14ac:dyDescent="0.25">
      <c r="A3" s="16" t="s">
        <v>18</v>
      </c>
    </row>
    <row r="4" spans="1:1" x14ac:dyDescent="0.25">
      <c r="A4" s="16" t="s">
        <v>20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5117-773B-4DD8-92D0-8114AB03C6E4}">
  <dimension ref="A1:B2"/>
  <sheetViews>
    <sheetView workbookViewId="0">
      <selection sqref="A1:B1048576"/>
    </sheetView>
  </sheetViews>
  <sheetFormatPr defaultRowHeight="14.4" x14ac:dyDescent="0.25"/>
  <cols>
    <col min="1" max="1" width="12.33203125" customWidth="1"/>
    <col min="2" max="2" width="18.77734375" customWidth="1"/>
  </cols>
  <sheetData>
    <row r="1" spans="1:2" x14ac:dyDescent="0.25">
      <c r="A1" t="s">
        <v>11</v>
      </c>
      <c r="B1" t="s">
        <v>12</v>
      </c>
    </row>
    <row r="2" spans="1:2" x14ac:dyDescent="0.25">
      <c r="A2" t="s">
        <v>13</v>
      </c>
      <c r="B2" s="13" t="s">
        <v>14</v>
      </c>
    </row>
  </sheetData>
  <sheetProtection algorithmName="SHA-512" hashValue="bbBB6tfE3wJQA8p3wIXDE7ba5EGpmiXi+fK7i0uQqiXHMz5k0Mjh81kAEuptjcmuHQOLcwlEzv7PjxpHgG16HQ==" saltValue="LjkjsxcPE0XJNEeD63UYRA==" spinCount="100000" sheet="1" objects="1" scenarios="1"/>
  <phoneticPr fontId="4" type="noConversion"/>
  <hyperlinks>
    <hyperlink ref="B2" r:id="rId1" xr:uid="{A0A2594C-ACA8-4CD3-8627-0CF1271FEF3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任务清单</vt:lpstr>
      <vt:lpstr>甘特图</vt:lpstr>
      <vt:lpstr>统计</vt:lpstr>
      <vt:lpstr>数据源</vt:lpstr>
      <vt:lpstr>作者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cjc</cp:lastModifiedBy>
  <dcterms:created xsi:type="dcterms:W3CDTF">2020-01-03T08:08:00Z</dcterms:created>
  <dcterms:modified xsi:type="dcterms:W3CDTF">2020-01-28T09:13:38Z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9f5c3b33-084e-4492-b942-20e7960c60e2</vt:lpwstr>
  </property>
  <property fmtid="{D5CDD505-2E9C-101B-9397-08002B2CF9AE}" pid="3" name="KSOProductBuildVer">
    <vt:lpwstr>2052-11.1.0.8527</vt:lpwstr>
  </property>
</Properties>
</file>